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WATTMO\Box Sync\2018 Winter Accelerator\Curriculum\Session 1 - Intro\"/>
    </mc:Choice>
  </mc:AlternateContent>
  <bookViews>
    <workbookView xWindow="0" yWindow="0" windowWidth="20496" windowHeight="8340"/>
  </bookViews>
  <sheets>
    <sheet name="HH Budget Worksheet" sheetId="1" r:id="rId1"/>
    <sheet name="Personal Financial Goals" sheetId="2" r:id="rId2"/>
  </sheets>
  <definedNames>
    <definedName name="_xlnm.Print_Area" localSheetId="0">'HH Budget Worksheet'!$A$1:$G$62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N27" i="1"/>
  <c r="N28" i="1"/>
  <c r="N24" i="1"/>
  <c r="N23" i="1"/>
  <c r="N22" i="1"/>
  <c r="O19" i="1"/>
  <c r="N19" i="1"/>
  <c r="N15" i="1"/>
  <c r="N16" i="1" s="1"/>
  <c r="N17" i="1" s="1"/>
  <c r="N14" i="1"/>
  <c r="O12" i="1"/>
  <c r="N12" i="1"/>
  <c r="N25" i="1" l="1"/>
  <c r="O16" i="1"/>
  <c r="O17" i="1" s="1"/>
  <c r="L50" i="1"/>
  <c r="L46" i="1"/>
  <c r="L44" i="1"/>
  <c r="L43" i="1"/>
  <c r="L41" i="1"/>
  <c r="L40" i="1"/>
  <c r="L58" i="1" s="1"/>
  <c r="M58" i="1" s="1"/>
  <c r="L20" i="1"/>
  <c r="L36" i="1"/>
  <c r="L25" i="1"/>
  <c r="L22" i="1"/>
  <c r="L18" i="1"/>
  <c r="L15" i="1"/>
  <c r="L60" i="1" s="1"/>
  <c r="L7" i="1"/>
  <c r="K60" i="1"/>
  <c r="K58" i="1"/>
  <c r="K36" i="1"/>
  <c r="K61" i="1" s="1"/>
  <c r="K15" i="1"/>
  <c r="J36" i="1"/>
  <c r="I58" i="1"/>
  <c r="J58" i="1" s="1"/>
  <c r="I36" i="1"/>
  <c r="I15" i="1"/>
  <c r="I60" i="1" s="1"/>
  <c r="M36" i="1" l="1"/>
  <c r="K62" i="1"/>
  <c r="K64" i="1" s="1"/>
  <c r="L37" i="1"/>
  <c r="M37" i="1" s="1"/>
  <c r="L61" i="1"/>
  <c r="L62" i="1" s="1"/>
  <c r="L64" i="1" s="1"/>
  <c r="I61" i="1"/>
  <c r="I62" i="1" s="1"/>
</calcChain>
</file>

<file path=xl/sharedStrings.xml><?xml version="1.0" encoding="utf-8"?>
<sst xmlns="http://schemas.openxmlformats.org/spreadsheetml/2006/main" count="122" uniqueCount="71">
  <si>
    <t>Income</t>
  </si>
  <si>
    <t>Mortgage/Rent</t>
  </si>
  <si>
    <t>Household Maintenance</t>
  </si>
  <si>
    <t>Insurance</t>
  </si>
  <si>
    <t>Electricity</t>
  </si>
  <si>
    <t>Gas</t>
  </si>
  <si>
    <t>Cell Phone</t>
  </si>
  <si>
    <t>Groceries</t>
  </si>
  <si>
    <t>Entertainment</t>
  </si>
  <si>
    <t>Charity/Donations</t>
  </si>
  <si>
    <t>Child Care</t>
  </si>
  <si>
    <t>Child Support</t>
  </si>
  <si>
    <t>Alimony</t>
  </si>
  <si>
    <t>Other</t>
  </si>
  <si>
    <t>Budget Amount</t>
  </si>
  <si>
    <t>Difference</t>
  </si>
  <si>
    <t>Notes</t>
  </si>
  <si>
    <t>Social Security</t>
  </si>
  <si>
    <t>Take Home Pay - Person 1</t>
  </si>
  <si>
    <t>Take Home Pay - Person 2</t>
  </si>
  <si>
    <t>If applicable</t>
  </si>
  <si>
    <t>Fixed Expenses</t>
  </si>
  <si>
    <t>Housing</t>
  </si>
  <si>
    <t>Variable Expenses</t>
  </si>
  <si>
    <t>Property Taxes</t>
  </si>
  <si>
    <t>Home/Renters Insurance</t>
  </si>
  <si>
    <t>Water, Sewer, and Garbage</t>
  </si>
  <si>
    <t>Utilities</t>
  </si>
  <si>
    <t>Home Phone/Cable/Internet</t>
  </si>
  <si>
    <t>Car Payment/Lease</t>
  </si>
  <si>
    <t>Gas for Automobile</t>
  </si>
  <si>
    <t>Car Insurance</t>
  </si>
  <si>
    <t>Health/Dental/Vision Insurance</t>
  </si>
  <si>
    <t>May already be deducted from paycheck</t>
  </si>
  <si>
    <t>Student Loan Payments</t>
  </si>
  <si>
    <t>Credit Card Debt Payments</t>
  </si>
  <si>
    <t>Dining Out</t>
  </si>
  <si>
    <t>Shopping</t>
  </si>
  <si>
    <t>Additional Child Care</t>
  </si>
  <si>
    <t>Category</t>
  </si>
  <si>
    <t>Month and Year:</t>
  </si>
  <si>
    <t>Monthly Expense</t>
  </si>
  <si>
    <t>Total Income</t>
  </si>
  <si>
    <t>Total Expenses</t>
  </si>
  <si>
    <t>Net Income</t>
  </si>
  <si>
    <t>Monthly Amount</t>
  </si>
  <si>
    <t>Other Transportation</t>
  </si>
  <si>
    <t>Movies, concerts, sporting events, other activities</t>
  </si>
  <si>
    <t>MARTA, ride share, parking, tolls, etc</t>
  </si>
  <si>
    <t>Health/Fitness Expenses</t>
  </si>
  <si>
    <t>Pharmacy, doctors visits, eyeglasses, etc</t>
  </si>
  <si>
    <t>Total of rows above</t>
  </si>
  <si>
    <t>Income - Expenses</t>
  </si>
  <si>
    <t>Repairs/Maintenance for Auto</t>
  </si>
  <si>
    <t>Total Variable Expenses</t>
  </si>
  <si>
    <t>Total Fixed Expenses</t>
  </si>
  <si>
    <t>Total Income (above)</t>
  </si>
  <si>
    <t>Total Fixed + Variable Expenses (above)</t>
  </si>
  <si>
    <t>If periodic, divide amount by months (ie: $120/6 mos -&gt; $20/mo)</t>
  </si>
  <si>
    <t>Transpo</t>
  </si>
  <si>
    <t>Misc</t>
  </si>
  <si>
    <t>Debts</t>
  </si>
  <si>
    <t>Wages, tips, etc. After paycheck deductions, amount you take home</t>
  </si>
  <si>
    <t>Jenna Example</t>
  </si>
  <si>
    <t>Date Today:</t>
  </si>
  <si>
    <t>Next 1 Week</t>
  </si>
  <si>
    <t>Next 1 Month</t>
  </si>
  <si>
    <t>Next 1 Year</t>
  </si>
  <si>
    <t>Start:ME Monthly Budget Summary</t>
  </si>
  <si>
    <t>Start:ME Personal Financial Goals</t>
  </si>
  <si>
    <t xml:space="preserve">Name/Family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</si>
</sst>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164" fontId="0" fillId="0" borderId="0" xfId="0" applyNumberFormat="1" applyAlignment="1">
      <alignment horizontal="center" wrapText="1"/>
    </xf>
    <xf numFmtId="0" fontId="0" fillId="0" borderId="0" xfId="0" applyBorder="1"/>
    <xf numFmtId="164" fontId="0" fillId="0" borderId="0" xfId="0" applyNumberFormat="1" applyBorder="1" applyAlignment="1">
      <alignment horizontal="center" wrapText="1"/>
    </xf>
    <xf numFmtId="0" fontId="0" fillId="0" borderId="5" xfId="0" applyBorder="1"/>
    <xf numFmtId="0" fontId="3" fillId="0" borderId="7" xfId="0" applyFont="1" applyBorder="1"/>
    <xf numFmtId="0" fontId="3" fillId="0" borderId="8" xfId="0" applyFont="1" applyBorder="1"/>
    <xf numFmtId="164" fontId="3" fillId="0" borderId="8" xfId="0" applyNumberFormat="1" applyFont="1" applyBorder="1" applyAlignment="1">
      <alignment horizontal="center" wrapText="1"/>
    </xf>
    <xf numFmtId="0" fontId="4" fillId="0" borderId="6" xfId="0" applyFont="1" applyBorder="1"/>
    <xf numFmtId="0" fontId="5" fillId="0" borderId="9" xfId="0" applyFont="1" applyBorder="1"/>
    <xf numFmtId="0" fontId="4" fillId="0" borderId="0" xfId="0" applyFont="1"/>
    <xf numFmtId="0" fontId="0" fillId="0" borderId="3" xfId="0" applyBorder="1" applyAlignment="1">
      <alignment vertical="top"/>
    </xf>
    <xf numFmtId="164" fontId="0" fillId="0" borderId="3" xfId="0" applyNumberFormat="1" applyBorder="1" applyAlignment="1">
      <alignment horizontal="center" vertical="top" wrapText="1"/>
    </xf>
    <xf numFmtId="0" fontId="4" fillId="0" borderId="4" xfId="0" applyFont="1" applyBorder="1" applyAlignment="1">
      <alignment vertical="top"/>
    </xf>
    <xf numFmtId="0" fontId="0" fillId="0" borderId="0" xfId="0" applyAlignment="1">
      <alignment vertical="top"/>
    </xf>
    <xf numFmtId="0" fontId="3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164" fontId="0" fillId="0" borderId="11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vertical="top"/>
    </xf>
    <xf numFmtId="0" fontId="3" fillId="4" borderId="10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164" fontId="3" fillId="4" borderId="11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64" fontId="0" fillId="3" borderId="11" xfId="0" applyNumberForma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164" fontId="0" fillId="2" borderId="11" xfId="0" applyNumberForma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9" fontId="3" fillId="0" borderId="0" xfId="1" applyFont="1" applyAlignment="1">
      <alignment vertical="center"/>
    </xf>
    <xf numFmtId="164" fontId="0" fillId="6" borderId="1" xfId="0" applyNumberForma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5" fontId="0" fillId="0" borderId="0" xfId="0" applyNumberFormat="1"/>
    <xf numFmtId="164" fontId="0" fillId="0" borderId="4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wrapText="1"/>
    </xf>
    <xf numFmtId="164" fontId="3" fillId="0" borderId="9" xfId="0" applyNumberFormat="1" applyFont="1" applyBorder="1" applyAlignment="1">
      <alignment horizontal="center" wrapText="1"/>
    </xf>
    <xf numFmtId="0" fontId="0" fillId="0" borderId="13" xfId="0" applyBorder="1" applyAlignment="1">
      <alignment vertical="top"/>
    </xf>
    <xf numFmtId="164" fontId="0" fillId="0" borderId="13" xfId="0" applyNumberForma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workbookViewId="0">
      <selection activeCell="B1" sqref="B1"/>
    </sheetView>
  </sheetViews>
  <sheetFormatPr defaultRowHeight="14.4" outlineLevelCol="1" x14ac:dyDescent="0.3"/>
  <cols>
    <col min="1" max="1" width="32.109375" customWidth="1"/>
    <col min="2" max="2" width="11.6640625" customWidth="1"/>
    <col min="3" max="5" width="12.6640625" style="2" customWidth="1"/>
    <col min="6" max="6" width="1.5546875" customWidth="1"/>
    <col min="7" max="7" width="54.6640625" style="11" bestFit="1" customWidth="1"/>
    <col min="9" max="9" width="12.6640625" style="2" customWidth="1" outlineLevel="1"/>
    <col min="11" max="11" width="12.6640625" style="2" customWidth="1" outlineLevel="1"/>
    <col min="12" max="12" width="12.6640625" style="2" customWidth="1"/>
  </cols>
  <sheetData>
    <row r="1" spans="1:15" s="15" customFormat="1" x14ac:dyDescent="0.3">
      <c r="A1" s="24" t="s">
        <v>68</v>
      </c>
      <c r="B1" s="12"/>
      <c r="C1" s="13"/>
      <c r="D1" s="13"/>
      <c r="E1" s="13"/>
      <c r="F1" s="12"/>
      <c r="G1" s="14"/>
    </row>
    <row r="2" spans="1:15" s="20" customFormat="1" ht="20.100000000000001" customHeight="1" x14ac:dyDescent="0.3">
      <c r="A2" s="16" t="s">
        <v>70</v>
      </c>
      <c r="B2" s="21"/>
      <c r="C2" s="22"/>
      <c r="D2" s="23"/>
      <c r="E2" s="18"/>
      <c r="F2" s="17"/>
      <c r="G2" s="19"/>
    </row>
    <row r="3" spans="1:15" s="20" customFormat="1" ht="20.100000000000001" customHeight="1" x14ac:dyDescent="0.3">
      <c r="A3" s="16" t="s">
        <v>40</v>
      </c>
      <c r="B3" s="21"/>
      <c r="C3" s="22"/>
      <c r="D3" s="23"/>
      <c r="E3" s="18"/>
      <c r="F3" s="17"/>
      <c r="G3" s="19"/>
    </row>
    <row r="4" spans="1:15" x14ac:dyDescent="0.3">
      <c r="A4" s="5"/>
      <c r="B4" s="3"/>
      <c r="C4" s="4"/>
      <c r="D4" s="4"/>
      <c r="E4" s="4"/>
      <c r="F4" s="3"/>
      <c r="G4" s="9"/>
      <c r="I4"/>
      <c r="K4"/>
      <c r="L4"/>
    </row>
    <row r="5" spans="1:15" s="1" customFormat="1" ht="28.8" x14ac:dyDescent="0.3">
      <c r="A5" s="6" t="s">
        <v>41</v>
      </c>
      <c r="B5" s="7" t="s">
        <v>39</v>
      </c>
      <c r="C5" s="8" t="s">
        <v>45</v>
      </c>
      <c r="D5" s="8" t="s">
        <v>14</v>
      </c>
      <c r="E5" s="8" t="s">
        <v>15</v>
      </c>
      <c r="F5" s="7"/>
      <c r="G5" s="10" t="s">
        <v>16</v>
      </c>
      <c r="I5" s="8" t="s">
        <v>63</v>
      </c>
      <c r="K5" s="8" t="s">
        <v>63</v>
      </c>
      <c r="L5" s="8" t="s">
        <v>14</v>
      </c>
    </row>
    <row r="6" spans="1:15" s="29" customFormat="1" ht="17.100000000000001" customHeight="1" x14ac:dyDescent="0.3">
      <c r="A6" s="25" t="s">
        <v>0</v>
      </c>
      <c r="B6" s="26"/>
      <c r="C6" s="27"/>
      <c r="D6" s="27"/>
      <c r="E6" s="27"/>
      <c r="F6" s="26"/>
      <c r="G6" s="28"/>
      <c r="I6" s="27"/>
      <c r="K6" s="27"/>
      <c r="L6" s="27"/>
    </row>
    <row r="7" spans="1:15" s="20" customFormat="1" ht="17.100000000000001" customHeight="1" x14ac:dyDescent="0.3">
      <c r="A7" s="30" t="s">
        <v>18</v>
      </c>
      <c r="B7" s="30" t="s">
        <v>0</v>
      </c>
      <c r="C7" s="31"/>
      <c r="D7" s="31"/>
      <c r="E7" s="31"/>
      <c r="F7" s="30"/>
      <c r="G7" s="32" t="s">
        <v>62</v>
      </c>
      <c r="I7" s="31">
        <v>2400</v>
      </c>
      <c r="K7" s="31">
        <v>2400</v>
      </c>
      <c r="L7" s="31">
        <f>K7</f>
        <v>2400</v>
      </c>
      <c r="N7" s="20">
        <v>28400</v>
      </c>
      <c r="O7" s="20">
        <v>28400</v>
      </c>
    </row>
    <row r="8" spans="1:15" s="20" customFormat="1" ht="17.100000000000001" customHeight="1" x14ac:dyDescent="0.3">
      <c r="A8" s="30" t="s">
        <v>19</v>
      </c>
      <c r="B8" s="30" t="s">
        <v>0</v>
      </c>
      <c r="C8" s="31"/>
      <c r="D8" s="31"/>
      <c r="E8" s="31"/>
      <c r="F8" s="30"/>
      <c r="G8" s="32" t="s">
        <v>20</v>
      </c>
      <c r="I8" s="31">
        <v>0</v>
      </c>
      <c r="K8" s="31">
        <v>0</v>
      </c>
      <c r="L8" s="31"/>
      <c r="N8" s="20">
        <v>5.2999999999999999E-2</v>
      </c>
      <c r="O8" s="20">
        <v>0.191</v>
      </c>
    </row>
    <row r="9" spans="1:15" s="20" customFormat="1" ht="17.100000000000001" customHeight="1" x14ac:dyDescent="0.3">
      <c r="A9" s="30" t="s">
        <v>17</v>
      </c>
      <c r="B9" s="30" t="s">
        <v>0</v>
      </c>
      <c r="C9" s="31"/>
      <c r="D9" s="31"/>
      <c r="E9" s="31"/>
      <c r="F9" s="30"/>
      <c r="G9" s="32" t="s">
        <v>20</v>
      </c>
      <c r="I9" s="31">
        <v>0</v>
      </c>
      <c r="K9" s="31">
        <v>0</v>
      </c>
      <c r="L9" s="31"/>
      <c r="N9" s="20">
        <v>12</v>
      </c>
      <c r="O9" s="20">
        <v>12</v>
      </c>
    </row>
    <row r="10" spans="1:15" s="20" customFormat="1" ht="17.100000000000001" customHeight="1" x14ac:dyDescent="0.3">
      <c r="A10" s="30" t="s">
        <v>11</v>
      </c>
      <c r="B10" s="30" t="s">
        <v>0</v>
      </c>
      <c r="C10" s="31"/>
      <c r="D10" s="31"/>
      <c r="E10" s="31"/>
      <c r="F10" s="30"/>
      <c r="G10" s="32" t="s">
        <v>20</v>
      </c>
      <c r="I10" s="31">
        <v>0</v>
      </c>
      <c r="K10" s="31">
        <v>0</v>
      </c>
      <c r="L10" s="31"/>
      <c r="N10" s="20">
        <v>4</v>
      </c>
      <c r="O10" s="20">
        <v>4</v>
      </c>
    </row>
    <row r="11" spans="1:15" s="20" customFormat="1" ht="17.100000000000001" customHeight="1" x14ac:dyDescent="0.3">
      <c r="A11" s="30" t="s">
        <v>12</v>
      </c>
      <c r="B11" s="30" t="s">
        <v>0</v>
      </c>
      <c r="C11" s="31"/>
      <c r="D11" s="31"/>
      <c r="E11" s="31"/>
      <c r="F11" s="30"/>
      <c r="G11" s="32" t="s">
        <v>20</v>
      </c>
      <c r="I11" s="31">
        <v>0</v>
      </c>
      <c r="K11" s="31">
        <v>0</v>
      </c>
      <c r="L11" s="31"/>
    </row>
    <row r="12" spans="1:15" s="20" customFormat="1" ht="17.100000000000001" customHeight="1" x14ac:dyDescent="0.3">
      <c r="A12" s="30"/>
      <c r="B12" s="30" t="s">
        <v>13</v>
      </c>
      <c r="C12" s="31"/>
      <c r="D12" s="31"/>
      <c r="E12" s="31"/>
      <c r="F12" s="30"/>
      <c r="G12" s="32" t="s">
        <v>20</v>
      </c>
      <c r="I12" s="31">
        <v>0</v>
      </c>
      <c r="K12" s="31">
        <v>0</v>
      </c>
      <c r="L12" s="31"/>
      <c r="N12" s="20">
        <f>N7*(1+(N8/N9))^(N9*N10)</f>
        <v>35090.216254930361</v>
      </c>
      <c r="O12" s="20">
        <f>O7*(1+(O8/O9))^(O9*O10)</f>
        <v>60604.717424095325</v>
      </c>
    </row>
    <row r="13" spans="1:15" s="20" customFormat="1" ht="17.100000000000001" customHeight="1" x14ac:dyDescent="0.3">
      <c r="A13" s="30"/>
      <c r="B13" s="30" t="s">
        <v>13</v>
      </c>
      <c r="C13" s="31"/>
      <c r="D13" s="31"/>
      <c r="E13" s="31"/>
      <c r="F13" s="30"/>
      <c r="G13" s="32"/>
      <c r="I13" s="31">
        <v>0</v>
      </c>
      <c r="K13" s="31">
        <v>0</v>
      </c>
      <c r="L13" s="31"/>
    </row>
    <row r="14" spans="1:15" s="20" customFormat="1" ht="17.100000000000001" customHeight="1" x14ac:dyDescent="0.3">
      <c r="A14" s="30"/>
      <c r="B14" s="30" t="s">
        <v>13</v>
      </c>
      <c r="C14" s="31"/>
      <c r="D14" s="31"/>
      <c r="E14" s="31"/>
      <c r="F14" s="30"/>
      <c r="G14" s="32"/>
      <c r="I14" s="31">
        <v>0</v>
      </c>
      <c r="K14" s="31">
        <v>0</v>
      </c>
      <c r="L14" s="31"/>
      <c r="N14" s="20">
        <f>N7/658</f>
        <v>43.161094224924014</v>
      </c>
    </row>
    <row r="15" spans="1:15" s="29" customFormat="1" ht="17.100000000000001" customHeight="1" x14ac:dyDescent="0.3">
      <c r="A15" s="42" t="s">
        <v>42</v>
      </c>
      <c r="B15" s="42"/>
      <c r="C15" s="43"/>
      <c r="D15" s="43"/>
      <c r="E15" s="43"/>
      <c r="F15" s="42"/>
      <c r="G15" s="44" t="s">
        <v>51</v>
      </c>
      <c r="I15" s="43">
        <f>SUM(I7:I14)</f>
        <v>2400</v>
      </c>
      <c r="K15" s="43">
        <f>SUM(K7:K14)</f>
        <v>2400</v>
      </c>
      <c r="L15" s="43">
        <f>SUM(L7:L14)</f>
        <v>2400</v>
      </c>
      <c r="N15" s="29">
        <f>28400/48</f>
        <v>591.66666666666663</v>
      </c>
    </row>
    <row r="16" spans="1:15" s="20" customFormat="1" ht="17.100000000000001" customHeight="1" x14ac:dyDescent="0.3">
      <c r="A16" s="30"/>
      <c r="B16" s="30"/>
      <c r="C16" s="31"/>
      <c r="D16" s="31"/>
      <c r="E16" s="31"/>
      <c r="F16" s="30"/>
      <c r="G16" s="32"/>
      <c r="I16" s="31"/>
      <c r="K16" s="31"/>
      <c r="L16" s="31"/>
      <c r="N16" s="20">
        <f>658-N15</f>
        <v>66.333333333333371</v>
      </c>
      <c r="O16" s="20">
        <f>851-N15</f>
        <v>259.33333333333337</v>
      </c>
    </row>
    <row r="17" spans="1:15" s="20" customFormat="1" ht="17.100000000000001" customHeight="1" x14ac:dyDescent="0.3">
      <c r="A17" s="34" t="s">
        <v>21</v>
      </c>
      <c r="B17" s="35"/>
      <c r="C17" s="36"/>
      <c r="D17" s="36"/>
      <c r="E17" s="36"/>
      <c r="F17" s="35"/>
      <c r="G17" s="37"/>
      <c r="I17" s="36"/>
      <c r="K17" s="36"/>
      <c r="L17" s="36"/>
      <c r="N17" s="20">
        <f>N16*48</f>
        <v>3184.0000000000018</v>
      </c>
      <c r="O17" s="20">
        <f>O16*48</f>
        <v>12448.000000000002</v>
      </c>
    </row>
    <row r="18" spans="1:15" s="20" customFormat="1" ht="17.100000000000001" customHeight="1" x14ac:dyDescent="0.3">
      <c r="A18" s="30" t="s">
        <v>1</v>
      </c>
      <c r="B18" s="30" t="s">
        <v>22</v>
      </c>
      <c r="C18" s="31"/>
      <c r="D18" s="31"/>
      <c r="E18" s="31"/>
      <c r="F18" s="30"/>
      <c r="G18" s="32"/>
      <c r="I18" s="31">
        <v>900</v>
      </c>
      <c r="K18" s="31">
        <v>900</v>
      </c>
      <c r="L18" s="31">
        <f>K18</f>
        <v>900</v>
      </c>
    </row>
    <row r="19" spans="1:15" s="20" customFormat="1" ht="17.100000000000001" customHeight="1" x14ac:dyDescent="0.3">
      <c r="A19" s="30" t="s">
        <v>24</v>
      </c>
      <c r="B19" s="30" t="s">
        <v>22</v>
      </c>
      <c r="C19" s="31"/>
      <c r="D19" s="31"/>
      <c r="E19" s="31"/>
      <c r="F19" s="30"/>
      <c r="G19" s="32"/>
      <c r="I19" s="31">
        <v>0</v>
      </c>
      <c r="K19" s="31">
        <v>0</v>
      </c>
      <c r="L19" s="31"/>
      <c r="N19" s="20">
        <f>658*48</f>
        <v>31584</v>
      </c>
      <c r="O19" s="20">
        <f>851*48</f>
        <v>40848</v>
      </c>
    </row>
    <row r="20" spans="1:15" s="20" customFormat="1" ht="17.100000000000001" customHeight="1" x14ac:dyDescent="0.3">
      <c r="A20" s="30" t="s">
        <v>25</v>
      </c>
      <c r="B20" s="30" t="s">
        <v>22</v>
      </c>
      <c r="C20" s="31"/>
      <c r="D20" s="31"/>
      <c r="E20" s="31"/>
      <c r="F20" s="30"/>
      <c r="G20" s="32" t="s">
        <v>58</v>
      </c>
      <c r="I20" s="31">
        <v>20</v>
      </c>
      <c r="K20" s="46">
        <v>20</v>
      </c>
      <c r="L20" s="31">
        <f>K20</f>
        <v>20</v>
      </c>
    </row>
    <row r="21" spans="1:15" s="20" customFormat="1" ht="17.100000000000001" customHeight="1" x14ac:dyDescent="0.3">
      <c r="A21" s="30" t="s">
        <v>28</v>
      </c>
      <c r="B21" s="30" t="s">
        <v>27</v>
      </c>
      <c r="C21" s="31"/>
      <c r="D21" s="31"/>
      <c r="E21" s="31"/>
      <c r="F21" s="30"/>
      <c r="G21" s="32"/>
      <c r="I21" s="46">
        <v>120</v>
      </c>
      <c r="K21" s="46">
        <v>120</v>
      </c>
      <c r="L21" s="47">
        <v>50</v>
      </c>
    </row>
    <row r="22" spans="1:15" s="20" customFormat="1" ht="17.100000000000001" customHeight="1" x14ac:dyDescent="0.3">
      <c r="A22" s="30" t="s">
        <v>6</v>
      </c>
      <c r="B22" s="30" t="s">
        <v>27</v>
      </c>
      <c r="C22" s="31"/>
      <c r="D22" s="31"/>
      <c r="E22" s="31"/>
      <c r="F22" s="30"/>
      <c r="G22" s="32"/>
      <c r="I22" s="31">
        <v>60</v>
      </c>
      <c r="K22" s="31">
        <v>60</v>
      </c>
      <c r="L22" s="31">
        <f>K22</f>
        <v>60</v>
      </c>
      <c r="N22" s="20">
        <f>19.1-5.3</f>
        <v>13.8</v>
      </c>
    </row>
    <row r="23" spans="1:15" s="20" customFormat="1" ht="17.100000000000001" customHeight="1" x14ac:dyDescent="0.3">
      <c r="A23" s="30" t="s">
        <v>29</v>
      </c>
      <c r="B23" s="30" t="s">
        <v>59</v>
      </c>
      <c r="C23" s="31"/>
      <c r="D23" s="31"/>
      <c r="E23" s="31"/>
      <c r="F23" s="30"/>
      <c r="G23" s="32"/>
      <c r="I23" s="46">
        <v>200</v>
      </c>
      <c r="K23" s="46">
        <v>200</v>
      </c>
      <c r="L23" s="31">
        <v>200</v>
      </c>
      <c r="N23" s="20">
        <f>851-658</f>
        <v>193</v>
      </c>
    </row>
    <row r="24" spans="1:15" s="20" customFormat="1" ht="17.100000000000001" customHeight="1" x14ac:dyDescent="0.3">
      <c r="A24" s="30" t="s">
        <v>31</v>
      </c>
      <c r="B24" s="30" t="s">
        <v>3</v>
      </c>
      <c r="C24" s="31"/>
      <c r="D24" s="31"/>
      <c r="E24" s="31"/>
      <c r="F24" s="30"/>
      <c r="G24" s="32" t="s">
        <v>58</v>
      </c>
      <c r="I24" s="46">
        <v>100</v>
      </c>
      <c r="K24" s="46">
        <v>100</v>
      </c>
      <c r="L24" s="47">
        <v>50</v>
      </c>
      <c r="N24" s="20">
        <f>259-66</f>
        <v>193</v>
      </c>
    </row>
    <row r="25" spans="1:15" s="20" customFormat="1" ht="17.100000000000001" customHeight="1" x14ac:dyDescent="0.3">
      <c r="A25" s="30" t="s">
        <v>32</v>
      </c>
      <c r="B25" s="30" t="s">
        <v>3</v>
      </c>
      <c r="C25" s="31"/>
      <c r="D25" s="31"/>
      <c r="E25" s="31"/>
      <c r="F25" s="30"/>
      <c r="G25" s="32" t="s">
        <v>33</v>
      </c>
      <c r="I25" s="31">
        <v>300</v>
      </c>
      <c r="K25" s="31">
        <v>300</v>
      </c>
      <c r="L25" s="31">
        <f>K25</f>
        <v>300</v>
      </c>
      <c r="N25" s="20">
        <f>851-N15</f>
        <v>259.33333333333337</v>
      </c>
    </row>
    <row r="26" spans="1:15" s="20" customFormat="1" ht="17.100000000000001" customHeight="1" x14ac:dyDescent="0.3">
      <c r="A26" s="30" t="s">
        <v>34</v>
      </c>
      <c r="B26" s="30" t="s">
        <v>61</v>
      </c>
      <c r="C26" s="31"/>
      <c r="D26" s="31"/>
      <c r="E26" s="31"/>
      <c r="F26" s="30"/>
      <c r="G26" s="32"/>
      <c r="I26" s="31">
        <v>0</v>
      </c>
      <c r="K26" s="31">
        <v>0</v>
      </c>
      <c r="L26" s="31"/>
    </row>
    <row r="27" spans="1:15" s="20" customFormat="1" ht="17.100000000000001" customHeight="1" x14ac:dyDescent="0.3">
      <c r="A27" s="30" t="s">
        <v>35</v>
      </c>
      <c r="B27" s="30" t="s">
        <v>61</v>
      </c>
      <c r="C27" s="31"/>
      <c r="D27" s="31"/>
      <c r="E27" s="31"/>
      <c r="F27" s="30"/>
      <c r="G27" s="32"/>
      <c r="I27" s="31">
        <v>0</v>
      </c>
      <c r="K27" s="31">
        <v>0</v>
      </c>
      <c r="L27" s="31"/>
      <c r="N27" s="20">
        <f>12448-3184</f>
        <v>9264</v>
      </c>
    </row>
    <row r="28" spans="1:15" s="20" customFormat="1" ht="17.100000000000001" customHeight="1" x14ac:dyDescent="0.3">
      <c r="A28" s="30" t="s">
        <v>10</v>
      </c>
      <c r="B28" s="30" t="s">
        <v>60</v>
      </c>
      <c r="C28" s="31"/>
      <c r="D28" s="31"/>
      <c r="E28" s="31"/>
      <c r="F28" s="30"/>
      <c r="G28" s="32"/>
      <c r="I28" s="31">
        <v>0</v>
      </c>
      <c r="K28" s="31">
        <v>0</v>
      </c>
      <c r="L28" s="31"/>
      <c r="N28" s="20">
        <f>N24*48</f>
        <v>9264</v>
      </c>
    </row>
    <row r="29" spans="1:15" s="20" customFormat="1" ht="17.100000000000001" customHeight="1" x14ac:dyDescent="0.3">
      <c r="A29" s="30" t="s">
        <v>11</v>
      </c>
      <c r="B29" s="30" t="s">
        <v>60</v>
      </c>
      <c r="C29" s="31"/>
      <c r="D29" s="31"/>
      <c r="E29" s="31"/>
      <c r="F29" s="30"/>
      <c r="G29" s="32"/>
      <c r="I29" s="31">
        <v>0</v>
      </c>
      <c r="K29" s="31">
        <v>0</v>
      </c>
      <c r="L29" s="31"/>
      <c r="N29" s="20">
        <f>40848-31584</f>
        <v>9264</v>
      </c>
    </row>
    <row r="30" spans="1:15" s="20" customFormat="1" ht="17.100000000000001" customHeight="1" x14ac:dyDescent="0.3">
      <c r="A30" s="30" t="s">
        <v>12</v>
      </c>
      <c r="B30" s="30" t="s">
        <v>60</v>
      </c>
      <c r="C30" s="31"/>
      <c r="D30" s="31"/>
      <c r="E30" s="31"/>
      <c r="F30" s="30"/>
      <c r="G30" s="32"/>
      <c r="I30" s="31">
        <v>0</v>
      </c>
      <c r="K30" s="31">
        <v>0</v>
      </c>
      <c r="L30" s="31"/>
    </row>
    <row r="31" spans="1:15" s="20" customFormat="1" ht="17.100000000000001" customHeight="1" x14ac:dyDescent="0.3">
      <c r="A31" s="30"/>
      <c r="B31" s="30" t="s">
        <v>13</v>
      </c>
      <c r="C31" s="31"/>
      <c r="D31" s="31"/>
      <c r="E31" s="31"/>
      <c r="F31" s="30"/>
      <c r="G31" s="32"/>
      <c r="I31" s="31"/>
      <c r="K31" s="31"/>
      <c r="L31" s="31"/>
    </row>
    <row r="32" spans="1:15" s="20" customFormat="1" ht="17.100000000000001" customHeight="1" x14ac:dyDescent="0.3">
      <c r="A32" s="30"/>
      <c r="B32" s="30" t="s">
        <v>13</v>
      </c>
      <c r="C32" s="31"/>
      <c r="D32" s="31"/>
      <c r="E32" s="31"/>
      <c r="F32" s="30"/>
      <c r="G32" s="32"/>
      <c r="I32" s="31"/>
      <c r="K32" s="31"/>
      <c r="L32" s="31"/>
    </row>
    <row r="33" spans="1:13" s="20" customFormat="1" ht="17.100000000000001" customHeight="1" x14ac:dyDescent="0.3">
      <c r="A33" s="30"/>
      <c r="B33" s="30" t="s">
        <v>13</v>
      </c>
      <c r="C33" s="31"/>
      <c r="D33" s="31"/>
      <c r="E33" s="31"/>
      <c r="F33" s="30"/>
      <c r="G33" s="32"/>
      <c r="I33" s="31"/>
      <c r="K33" s="31"/>
      <c r="L33" s="31"/>
    </row>
    <row r="34" spans="1:13" s="20" customFormat="1" ht="17.100000000000001" customHeight="1" x14ac:dyDescent="0.3">
      <c r="A34" s="30"/>
      <c r="B34" s="30" t="s">
        <v>13</v>
      </c>
      <c r="C34" s="31"/>
      <c r="D34" s="31"/>
      <c r="E34" s="31"/>
      <c r="F34" s="30"/>
      <c r="G34" s="32"/>
      <c r="I34" s="31"/>
      <c r="K34" s="31"/>
      <c r="L34" s="31"/>
    </row>
    <row r="35" spans="1:13" s="20" customFormat="1" ht="17.100000000000001" customHeight="1" x14ac:dyDescent="0.3">
      <c r="A35" s="30"/>
      <c r="B35" s="30" t="s">
        <v>13</v>
      </c>
      <c r="C35" s="31"/>
      <c r="D35" s="31"/>
      <c r="E35" s="31"/>
      <c r="F35" s="30"/>
      <c r="G35" s="32"/>
      <c r="I35" s="31"/>
      <c r="K35" s="31"/>
      <c r="L35" s="31"/>
    </row>
    <row r="36" spans="1:13" s="29" customFormat="1" ht="17.100000000000001" customHeight="1" x14ac:dyDescent="0.3">
      <c r="A36" s="42" t="s">
        <v>55</v>
      </c>
      <c r="B36" s="42"/>
      <c r="C36" s="43"/>
      <c r="D36" s="43"/>
      <c r="E36" s="43"/>
      <c r="F36" s="42"/>
      <c r="G36" s="44" t="s">
        <v>51</v>
      </c>
      <c r="I36" s="43">
        <f>SUM(I18:I35)</f>
        <v>1700</v>
      </c>
      <c r="J36" s="45">
        <f>I36/$I$15</f>
        <v>0.70833333333333337</v>
      </c>
      <c r="K36" s="43">
        <f>SUM(K18:K35)</f>
        <v>1700</v>
      </c>
      <c r="L36" s="43">
        <f>SUM(L18:L35)</f>
        <v>1580</v>
      </c>
      <c r="M36" s="45">
        <f>L36/L15</f>
        <v>0.65833333333333333</v>
      </c>
    </row>
    <row r="37" spans="1:13" s="20" customFormat="1" ht="17.100000000000001" customHeight="1" x14ac:dyDescent="0.3">
      <c r="A37" s="30"/>
      <c r="B37" s="30"/>
      <c r="C37" s="31"/>
      <c r="D37" s="31"/>
      <c r="E37" s="31"/>
      <c r="F37" s="30"/>
      <c r="G37" s="32"/>
      <c r="I37" s="31"/>
      <c r="K37" s="31"/>
      <c r="L37" s="31">
        <f>L36-K36</f>
        <v>-120</v>
      </c>
      <c r="M37" s="48">
        <f>L37*12</f>
        <v>-1440</v>
      </c>
    </row>
    <row r="38" spans="1:13" s="20" customFormat="1" ht="17.100000000000001" customHeight="1" x14ac:dyDescent="0.3">
      <c r="A38" s="38" t="s">
        <v>23</v>
      </c>
      <c r="B38" s="39"/>
      <c r="C38" s="40"/>
      <c r="D38" s="40"/>
      <c r="E38" s="40"/>
      <c r="F38" s="39"/>
      <c r="G38" s="41"/>
      <c r="I38" s="40"/>
      <c r="K38" s="40"/>
      <c r="L38" s="40"/>
    </row>
    <row r="39" spans="1:13" s="20" customFormat="1" ht="17.100000000000001" customHeight="1" x14ac:dyDescent="0.3">
      <c r="A39" s="30" t="s">
        <v>2</v>
      </c>
      <c r="B39" s="30" t="s">
        <v>22</v>
      </c>
      <c r="C39" s="31"/>
      <c r="D39" s="31"/>
      <c r="E39" s="31"/>
      <c r="F39" s="30"/>
      <c r="G39" s="32"/>
      <c r="I39" s="31">
        <v>0</v>
      </c>
      <c r="K39" s="31">
        <v>0</v>
      </c>
      <c r="L39" s="31"/>
    </row>
    <row r="40" spans="1:13" s="20" customFormat="1" ht="17.100000000000001" customHeight="1" x14ac:dyDescent="0.3">
      <c r="A40" s="30" t="s">
        <v>4</v>
      </c>
      <c r="B40" s="30" t="s">
        <v>27</v>
      </c>
      <c r="C40" s="31"/>
      <c r="D40" s="31"/>
      <c r="E40" s="31"/>
      <c r="F40" s="30"/>
      <c r="G40" s="32"/>
      <c r="I40" s="31">
        <v>50</v>
      </c>
      <c r="K40" s="31">
        <v>50</v>
      </c>
      <c r="L40" s="31">
        <f>K40</f>
        <v>50</v>
      </c>
    </row>
    <row r="41" spans="1:13" s="20" customFormat="1" ht="17.100000000000001" customHeight="1" x14ac:dyDescent="0.3">
      <c r="A41" s="30" t="s">
        <v>5</v>
      </c>
      <c r="B41" s="30" t="s">
        <v>27</v>
      </c>
      <c r="C41" s="31"/>
      <c r="D41" s="31"/>
      <c r="E41" s="31"/>
      <c r="F41" s="30"/>
      <c r="G41" s="32"/>
      <c r="I41" s="31">
        <v>50</v>
      </c>
      <c r="K41" s="31">
        <v>50</v>
      </c>
      <c r="L41" s="31">
        <f>K41</f>
        <v>50</v>
      </c>
    </row>
    <row r="42" spans="1:13" s="20" customFormat="1" ht="17.100000000000001" customHeight="1" x14ac:dyDescent="0.3">
      <c r="A42" s="30" t="s">
        <v>26</v>
      </c>
      <c r="B42" s="30" t="s">
        <v>27</v>
      </c>
      <c r="C42" s="31"/>
      <c r="D42" s="31"/>
      <c r="E42" s="31"/>
      <c r="F42" s="30"/>
      <c r="G42" s="32"/>
      <c r="I42" s="31">
        <v>0</v>
      </c>
      <c r="K42" s="31">
        <v>0</v>
      </c>
      <c r="L42" s="31"/>
    </row>
    <row r="43" spans="1:13" s="20" customFormat="1" ht="17.100000000000001" customHeight="1" x14ac:dyDescent="0.3">
      <c r="A43" s="30" t="s">
        <v>30</v>
      </c>
      <c r="B43" s="30" t="s">
        <v>59</v>
      </c>
      <c r="C43" s="31"/>
      <c r="D43" s="31"/>
      <c r="E43" s="31"/>
      <c r="F43" s="30"/>
      <c r="G43" s="32"/>
      <c r="I43" s="31">
        <v>25</v>
      </c>
      <c r="K43" s="31">
        <v>25</v>
      </c>
      <c r="L43" s="31">
        <f>K43</f>
        <v>25</v>
      </c>
    </row>
    <row r="44" spans="1:13" s="20" customFormat="1" ht="17.100000000000001" customHeight="1" x14ac:dyDescent="0.3">
      <c r="A44" s="30" t="s">
        <v>53</v>
      </c>
      <c r="B44" s="30" t="s">
        <v>59</v>
      </c>
      <c r="C44" s="31"/>
      <c r="D44" s="31"/>
      <c r="E44" s="31"/>
      <c r="F44" s="30"/>
      <c r="G44" s="32"/>
      <c r="I44" s="31">
        <v>25</v>
      </c>
      <c r="K44" s="31">
        <v>25</v>
      </c>
      <c r="L44" s="31">
        <f>K44</f>
        <v>25</v>
      </c>
    </row>
    <row r="45" spans="1:13" s="20" customFormat="1" ht="17.100000000000001" customHeight="1" x14ac:dyDescent="0.3">
      <c r="A45" s="30" t="s">
        <v>46</v>
      </c>
      <c r="B45" s="30" t="s">
        <v>59</v>
      </c>
      <c r="C45" s="31"/>
      <c r="D45" s="31"/>
      <c r="E45" s="31"/>
      <c r="F45" s="30"/>
      <c r="G45" s="32" t="s">
        <v>48</v>
      </c>
      <c r="I45" s="31">
        <v>0</v>
      </c>
      <c r="K45" s="31">
        <v>0</v>
      </c>
      <c r="L45" s="31"/>
    </row>
    <row r="46" spans="1:13" s="20" customFormat="1" ht="17.100000000000001" customHeight="1" x14ac:dyDescent="0.3">
      <c r="A46" s="30" t="s">
        <v>7</v>
      </c>
      <c r="B46" s="30" t="s">
        <v>60</v>
      </c>
      <c r="C46" s="31"/>
      <c r="D46" s="31"/>
      <c r="E46" s="31"/>
      <c r="F46" s="30"/>
      <c r="G46" s="32"/>
      <c r="I46" s="46">
        <v>200</v>
      </c>
      <c r="K46" s="46">
        <v>200</v>
      </c>
      <c r="L46" s="31">
        <f>K46</f>
        <v>200</v>
      </c>
    </row>
    <row r="47" spans="1:13" s="20" customFormat="1" ht="17.100000000000001" customHeight="1" x14ac:dyDescent="0.3">
      <c r="A47" s="30" t="s">
        <v>36</v>
      </c>
      <c r="B47" s="30" t="s">
        <v>60</v>
      </c>
      <c r="C47" s="31"/>
      <c r="D47" s="31"/>
      <c r="E47" s="31"/>
      <c r="F47" s="30"/>
      <c r="G47" s="32"/>
      <c r="I47" s="46">
        <v>200</v>
      </c>
      <c r="K47" s="46">
        <v>200</v>
      </c>
      <c r="L47" s="47">
        <v>50</v>
      </c>
    </row>
    <row r="48" spans="1:13" s="20" customFormat="1" ht="17.100000000000001" customHeight="1" x14ac:dyDescent="0.3">
      <c r="A48" s="30" t="s">
        <v>37</v>
      </c>
      <c r="B48" s="30" t="s">
        <v>60</v>
      </c>
      <c r="C48" s="31"/>
      <c r="D48" s="31"/>
      <c r="E48" s="31"/>
      <c r="F48" s="30"/>
      <c r="G48" s="32"/>
      <c r="I48" s="46">
        <v>100</v>
      </c>
      <c r="K48" s="46">
        <v>100</v>
      </c>
      <c r="L48" s="47">
        <v>25</v>
      </c>
    </row>
    <row r="49" spans="1:13" s="20" customFormat="1" ht="17.100000000000001" customHeight="1" x14ac:dyDescent="0.3">
      <c r="A49" s="30" t="s">
        <v>8</v>
      </c>
      <c r="B49" s="30" t="s">
        <v>60</v>
      </c>
      <c r="C49" s="31"/>
      <c r="D49" s="31"/>
      <c r="E49" s="31"/>
      <c r="F49" s="30"/>
      <c r="G49" s="32" t="s">
        <v>47</v>
      </c>
      <c r="I49" s="46">
        <v>100</v>
      </c>
      <c r="K49" s="46">
        <v>100</v>
      </c>
      <c r="L49" s="47">
        <v>25</v>
      </c>
    </row>
    <row r="50" spans="1:13" s="20" customFormat="1" ht="17.100000000000001" customHeight="1" x14ac:dyDescent="0.3">
      <c r="A50" s="30" t="s">
        <v>9</v>
      </c>
      <c r="B50" s="30" t="s">
        <v>60</v>
      </c>
      <c r="C50" s="31"/>
      <c r="D50" s="31"/>
      <c r="E50" s="31"/>
      <c r="F50" s="30"/>
      <c r="G50" s="32"/>
      <c r="I50" s="31">
        <v>100</v>
      </c>
      <c r="K50" s="31">
        <v>100</v>
      </c>
      <c r="L50" s="31">
        <f>K50</f>
        <v>100</v>
      </c>
    </row>
    <row r="51" spans="1:13" s="20" customFormat="1" ht="17.100000000000001" customHeight="1" x14ac:dyDescent="0.3">
      <c r="A51" s="30" t="s">
        <v>38</v>
      </c>
      <c r="B51" s="30" t="s">
        <v>60</v>
      </c>
      <c r="C51" s="31"/>
      <c r="D51" s="31"/>
      <c r="E51" s="31"/>
      <c r="F51" s="30"/>
      <c r="G51" s="32"/>
      <c r="I51" s="31">
        <v>0</v>
      </c>
      <c r="K51" s="31">
        <v>0</v>
      </c>
      <c r="L51" s="31"/>
    </row>
    <row r="52" spans="1:13" s="20" customFormat="1" ht="17.100000000000001" customHeight="1" x14ac:dyDescent="0.3">
      <c r="A52" s="30" t="s">
        <v>49</v>
      </c>
      <c r="B52" s="30" t="s">
        <v>60</v>
      </c>
      <c r="C52" s="31"/>
      <c r="D52" s="31"/>
      <c r="E52" s="31"/>
      <c r="F52" s="30"/>
      <c r="G52" s="32" t="s">
        <v>50</v>
      </c>
      <c r="I52" s="31">
        <v>0</v>
      </c>
      <c r="K52" s="31">
        <v>0</v>
      </c>
      <c r="L52" s="31"/>
    </row>
    <row r="53" spans="1:13" s="20" customFormat="1" ht="17.100000000000001" customHeight="1" x14ac:dyDescent="0.3">
      <c r="A53" s="33"/>
      <c r="B53" s="30" t="s">
        <v>13</v>
      </c>
      <c r="C53" s="31"/>
      <c r="D53" s="31"/>
      <c r="E53" s="31"/>
      <c r="F53" s="30"/>
      <c r="G53" s="32"/>
      <c r="I53" s="31"/>
      <c r="K53" s="31"/>
      <c r="L53" s="31"/>
    </row>
    <row r="54" spans="1:13" s="20" customFormat="1" ht="17.100000000000001" customHeight="1" x14ac:dyDescent="0.3">
      <c r="A54" s="33"/>
      <c r="B54" s="30" t="s">
        <v>13</v>
      </c>
      <c r="C54" s="31"/>
      <c r="D54" s="31"/>
      <c r="E54" s="31"/>
      <c r="F54" s="30"/>
      <c r="G54" s="32"/>
      <c r="I54" s="31"/>
      <c r="K54" s="31"/>
      <c r="L54" s="31"/>
    </row>
    <row r="55" spans="1:13" s="20" customFormat="1" ht="17.100000000000001" customHeight="1" x14ac:dyDescent="0.3">
      <c r="A55" s="30"/>
      <c r="B55" s="30" t="s">
        <v>13</v>
      </c>
      <c r="C55" s="31"/>
      <c r="D55" s="31"/>
      <c r="E55" s="31"/>
      <c r="F55" s="30"/>
      <c r="G55" s="32"/>
      <c r="I55" s="31"/>
      <c r="K55" s="31"/>
      <c r="L55" s="31"/>
    </row>
    <row r="56" spans="1:13" s="20" customFormat="1" ht="17.100000000000001" customHeight="1" x14ac:dyDescent="0.3">
      <c r="A56" s="30"/>
      <c r="B56" s="30" t="s">
        <v>13</v>
      </c>
      <c r="C56" s="31"/>
      <c r="D56" s="31"/>
      <c r="E56" s="31"/>
      <c r="F56" s="30"/>
      <c r="G56" s="32"/>
      <c r="I56" s="31"/>
      <c r="K56" s="31"/>
      <c r="L56" s="31"/>
    </row>
    <row r="57" spans="1:13" s="20" customFormat="1" ht="17.100000000000001" customHeight="1" x14ac:dyDescent="0.3">
      <c r="A57" s="30"/>
      <c r="B57" s="30" t="s">
        <v>13</v>
      </c>
      <c r="C57" s="31"/>
      <c r="D57" s="31"/>
      <c r="E57" s="31"/>
      <c r="F57" s="30"/>
      <c r="G57" s="32"/>
      <c r="I57" s="31"/>
      <c r="K57" s="31"/>
      <c r="L57" s="31"/>
    </row>
    <row r="58" spans="1:13" s="29" customFormat="1" ht="17.100000000000001" customHeight="1" x14ac:dyDescent="0.3">
      <c r="A58" s="42" t="s">
        <v>54</v>
      </c>
      <c r="B58" s="42"/>
      <c r="C58" s="43"/>
      <c r="D58" s="43"/>
      <c r="E58" s="43"/>
      <c r="F58" s="42"/>
      <c r="G58" s="44" t="s">
        <v>51</v>
      </c>
      <c r="I58" s="43">
        <f>SUM(I39:I57)</f>
        <v>850</v>
      </c>
      <c r="J58" s="45">
        <f>I58/$I$15</f>
        <v>0.35416666666666669</v>
      </c>
      <c r="K58" s="43">
        <f>SUM(K39:K57)</f>
        <v>850</v>
      </c>
      <c r="L58" s="43">
        <f>SUM(L39:L57)</f>
        <v>550</v>
      </c>
      <c r="M58" s="45">
        <f>L58/L15</f>
        <v>0.22916666666666666</v>
      </c>
    </row>
    <row r="59" spans="1:13" s="20" customFormat="1" ht="17.100000000000001" customHeight="1" x14ac:dyDescent="0.3">
      <c r="A59" s="30"/>
      <c r="B59" s="30"/>
      <c r="C59" s="31"/>
      <c r="D59" s="31"/>
      <c r="E59" s="31"/>
      <c r="F59" s="30"/>
      <c r="G59" s="32"/>
      <c r="I59" s="31"/>
      <c r="K59" s="31"/>
      <c r="L59" s="31"/>
    </row>
    <row r="60" spans="1:13" s="29" customFormat="1" ht="17.100000000000001" customHeight="1" x14ac:dyDescent="0.3">
      <c r="A60" s="42" t="s">
        <v>42</v>
      </c>
      <c r="B60" s="42"/>
      <c r="C60" s="43"/>
      <c r="D60" s="43"/>
      <c r="E60" s="43"/>
      <c r="F60" s="42"/>
      <c r="G60" s="44" t="s">
        <v>56</v>
      </c>
      <c r="I60" s="43">
        <f>I15</f>
        <v>2400</v>
      </c>
      <c r="K60" s="43">
        <f>K15</f>
        <v>2400</v>
      </c>
      <c r="L60" s="43">
        <f>L15</f>
        <v>2400</v>
      </c>
    </row>
    <row r="61" spans="1:13" s="29" customFormat="1" ht="17.100000000000001" customHeight="1" x14ac:dyDescent="0.3">
      <c r="A61" s="42" t="s">
        <v>43</v>
      </c>
      <c r="B61" s="42"/>
      <c r="C61" s="43"/>
      <c r="D61" s="43"/>
      <c r="E61" s="43"/>
      <c r="F61" s="42"/>
      <c r="G61" s="44" t="s">
        <v>57</v>
      </c>
      <c r="I61" s="43">
        <f>I36+I58</f>
        <v>2550</v>
      </c>
      <c r="K61" s="43">
        <f>K36+K58</f>
        <v>2550</v>
      </c>
      <c r="L61" s="43">
        <f>L36+L58</f>
        <v>2130</v>
      </c>
    </row>
    <row r="62" spans="1:13" s="29" customFormat="1" ht="17.100000000000001" customHeight="1" x14ac:dyDescent="0.3">
      <c r="A62" s="42" t="s">
        <v>44</v>
      </c>
      <c r="B62" s="42"/>
      <c r="C62" s="43"/>
      <c r="D62" s="43"/>
      <c r="E62" s="43"/>
      <c r="F62" s="42"/>
      <c r="G62" s="44" t="s">
        <v>52</v>
      </c>
      <c r="I62" s="43">
        <f>I60-I61</f>
        <v>-150</v>
      </c>
      <c r="K62" s="43">
        <f>K60-K61</f>
        <v>-150</v>
      </c>
      <c r="L62" s="43">
        <f>L60-L61</f>
        <v>270</v>
      </c>
    </row>
    <row r="64" spans="1:13" x14ac:dyDescent="0.3">
      <c r="K64" s="2">
        <f>K62*12</f>
        <v>-1800</v>
      </c>
      <c r="L64" s="2">
        <f>L62*12</f>
        <v>3240</v>
      </c>
      <c r="M64" s="49"/>
    </row>
  </sheetData>
  <pageMargins left="0.2" right="0.2" top="0.25" bottom="0.2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workbookViewId="0">
      <selection activeCell="A13" sqref="A13"/>
    </sheetView>
  </sheetViews>
  <sheetFormatPr defaultRowHeight="14.4" x14ac:dyDescent="0.3"/>
  <cols>
    <col min="1" max="2" width="50.6640625" customWidth="1"/>
    <col min="3" max="3" width="50.6640625" style="2" customWidth="1"/>
  </cols>
  <sheetData>
    <row r="1" spans="1:3" s="15" customFormat="1" x14ac:dyDescent="0.3">
      <c r="A1" s="24" t="s">
        <v>69</v>
      </c>
      <c r="B1" s="12"/>
      <c r="C1" s="50"/>
    </row>
    <row r="2" spans="1:3" s="20" customFormat="1" ht="20.100000000000001" customHeight="1" x14ac:dyDescent="0.3">
      <c r="A2" s="16" t="s">
        <v>70</v>
      </c>
      <c r="B2" s="30"/>
      <c r="C2" s="51"/>
    </row>
    <row r="3" spans="1:3" s="20" customFormat="1" ht="20.100000000000001" customHeight="1" x14ac:dyDescent="0.3">
      <c r="A3" s="16" t="s">
        <v>64</v>
      </c>
      <c r="B3" s="30"/>
      <c r="C3" s="51"/>
    </row>
    <row r="4" spans="1:3" x14ac:dyDescent="0.3">
      <c r="A4" s="5"/>
      <c r="B4" s="3"/>
      <c r="C4" s="52"/>
    </row>
    <row r="5" spans="1:3" s="1" customFormat="1" x14ac:dyDescent="0.3">
      <c r="A5" s="56" t="s">
        <v>65</v>
      </c>
      <c r="B5" s="57" t="s">
        <v>66</v>
      </c>
      <c r="C5" s="53" t="s">
        <v>67</v>
      </c>
    </row>
    <row r="6" spans="1:3" s="15" customFormat="1" ht="408.9" customHeight="1" x14ac:dyDescent="0.3">
      <c r="A6" s="54"/>
      <c r="B6" s="54"/>
      <c r="C6" s="55"/>
    </row>
  </sheetData>
  <pageMargins left="0.7" right="0.7" top="0.75" bottom="0.75" header="0.3" footer="0.3"/>
  <pageSetup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HH Budget Worksheet</vt:lpstr>
      <vt:lpstr>Personal Financial Goals</vt:lpstr>
      <vt:lpstr>'HH Budget Worksheet'!Print_Area</vt:lpstr>
    </vt:vector>
  </TitlesOfParts>
  <Company>Emory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Igleheart, Erin M.</dc:creator>
  <cp:lastModifiedBy>Watt-Morse, Jacob</cp:lastModifiedBy>
  <cp:lastPrinted>2018-01-05T17:33:30Z</cp:lastPrinted>
  <dcterms:created xsi:type="dcterms:W3CDTF">2018-01-04T19:25:57Z</dcterms:created>
  <dcterms:modified xsi:type="dcterms:W3CDTF">2018-01-05T20:16:12Z</dcterms:modified>
</cp:coreProperties>
</file>