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eiglehe\Documents\2017 - Winter Cohorts\2017.01 - Business Plan and Excel Template\"/>
    </mc:Choice>
  </mc:AlternateContent>
  <bookViews>
    <workbookView xWindow="0" yWindow="0" windowWidth="20220" windowHeight="6285"/>
  </bookViews>
  <sheets>
    <sheet name="Sales and COGS" sheetId="2" r:id="rId1"/>
    <sheet name="Expenses" sheetId="3" r:id="rId2"/>
    <sheet name="Income Statement" sheetId="4" r:id="rId3"/>
    <sheet name="EXAMPLE -&gt;" sheetId="15" r:id="rId4"/>
    <sheet name="Sales and COGS - Univ Cycle" sheetId="12" r:id="rId5"/>
    <sheet name="Expenses - Univ Cycl" sheetId="13" r:id="rId6"/>
    <sheet name="Income Statement - Univ Cycle" sheetId="14" r:id="rId7"/>
  </sheets>
  <definedNames>
    <definedName name="_xlnm.Print_Area" localSheetId="1">Expenses!#REF!</definedName>
    <definedName name="_xlnm.Print_Area" localSheetId="5">'Expenses - Univ Cycl'!#REF!</definedName>
    <definedName name="_xlnm.Print_Area" localSheetId="2">'Income Statement'!$A$3:$F$35</definedName>
    <definedName name="_xlnm.Print_Area" localSheetId="6">'Income Statement - Univ Cycle'!$A$4:$F$35</definedName>
    <definedName name="_xlnm.Print_Area" localSheetId="0">'Sales and COGS'!$A$1:$F$85</definedName>
    <definedName name="_xlnm.Print_Area" localSheetId="4">'Sales and COGS - Univ Cycle'!$B$7:$F$26</definedName>
    <definedName name="_xlnm.Print_Titles" localSheetId="0">'Sales and COGS'!$1:$1</definedName>
  </definedNames>
  <calcPr calcId="152511" calcMode="manual" calcCompleted="0" calcOnSave="0"/>
  <extLst>
    <ext xmlns:mx="http://schemas.microsoft.com/office/mac/excel/2008/main" uri="{7523E5D3-25F3-A5E0-1632-64F254C22452}">
      <mx:ArchID Flags="2"/>
    </ext>
  </extLst>
</workbook>
</file>

<file path=xl/calcChain.xml><?xml version="1.0" encoding="utf-8"?>
<calcChain xmlns="http://schemas.openxmlformats.org/spreadsheetml/2006/main">
  <c r="A4" i="3" l="1"/>
  <c r="A85" i="2"/>
  <c r="D82" i="2"/>
  <c r="C82" i="2"/>
  <c r="C85" i="2" s="1"/>
  <c r="E81" i="2"/>
  <c r="E82" i="2" s="1"/>
  <c r="D81" i="2"/>
  <c r="C81" i="2"/>
  <c r="E73" i="2"/>
  <c r="D73" i="2"/>
  <c r="D85" i="2" s="1"/>
  <c r="C73" i="2"/>
  <c r="A65" i="2"/>
  <c r="E62" i="2"/>
  <c r="D62" i="2"/>
  <c r="D65" i="2" s="1"/>
  <c r="C62" i="2"/>
  <c r="C65" i="2" s="1"/>
  <c r="E61" i="2"/>
  <c r="D61" i="2"/>
  <c r="C61" i="2"/>
  <c r="E53" i="2"/>
  <c r="E65" i="2" s="1"/>
  <c r="D53" i="2"/>
  <c r="C53" i="2"/>
  <c r="A45" i="2"/>
  <c r="E42" i="2"/>
  <c r="E45" i="2" s="1"/>
  <c r="D42" i="2"/>
  <c r="D45" i="2" s="1"/>
  <c r="E41" i="2"/>
  <c r="D41" i="2"/>
  <c r="C41" i="2"/>
  <c r="C42" i="2" s="1"/>
  <c r="E33" i="2"/>
  <c r="D33" i="2"/>
  <c r="C33" i="2"/>
  <c r="C45" i="2" s="1"/>
  <c r="E85" i="2" l="1"/>
  <c r="D23" i="4" l="1"/>
  <c r="C23" i="4"/>
  <c r="B23" i="4"/>
  <c r="A23" i="4"/>
  <c r="D23" i="14"/>
  <c r="C23" i="14"/>
  <c r="B23" i="14"/>
  <c r="A23" i="14"/>
  <c r="E11" i="13"/>
  <c r="D21" i="14" s="1"/>
  <c r="D11" i="13"/>
  <c r="C21" i="14" s="1"/>
  <c r="C11" i="13"/>
  <c r="E10" i="13"/>
  <c r="D20" i="14" s="1"/>
  <c r="D10" i="13"/>
  <c r="C20" i="14" s="1"/>
  <c r="C10" i="13"/>
  <c r="B20" i="14" s="1"/>
  <c r="E9" i="13"/>
  <c r="D9" i="13"/>
  <c r="C9" i="13"/>
  <c r="E32" i="12"/>
  <c r="D12" i="12"/>
  <c r="C6" i="14" s="1"/>
  <c r="D29" i="14"/>
  <c r="C29" i="14"/>
  <c r="B29" i="14"/>
  <c r="D22" i="14"/>
  <c r="C22" i="14"/>
  <c r="B22" i="14"/>
  <c r="A22" i="14"/>
  <c r="B21" i="14"/>
  <c r="A21" i="14"/>
  <c r="A20" i="14"/>
  <c r="D19" i="14"/>
  <c r="C19" i="14"/>
  <c r="B19" i="14"/>
  <c r="A19" i="14"/>
  <c r="D18" i="14"/>
  <c r="C18" i="14"/>
  <c r="B18" i="14"/>
  <c r="B24" i="14" s="1"/>
  <c r="A18" i="14"/>
  <c r="D9" i="14"/>
  <c r="B9" i="14"/>
  <c r="A9" i="14"/>
  <c r="D8" i="14"/>
  <c r="B8" i="14"/>
  <c r="A8" i="14"/>
  <c r="D7" i="14"/>
  <c r="A7" i="14"/>
  <c r="B6" i="14"/>
  <c r="A6" i="14"/>
  <c r="D4" i="14"/>
  <c r="C4" i="14"/>
  <c r="B4" i="14"/>
  <c r="A3" i="14"/>
  <c r="E18" i="13"/>
  <c r="D18" i="13"/>
  <c r="C18" i="13"/>
  <c r="A3" i="13"/>
  <c r="A84" i="12"/>
  <c r="E80" i="12"/>
  <c r="E81" i="12" s="1"/>
  <c r="D80" i="12"/>
  <c r="D81" i="12" s="1"/>
  <c r="C80" i="12"/>
  <c r="C81" i="12" s="1"/>
  <c r="E72" i="12"/>
  <c r="D72" i="12"/>
  <c r="C9" i="14" s="1"/>
  <c r="C72" i="12"/>
  <c r="B66" i="12"/>
  <c r="A64" i="12"/>
  <c r="E60" i="12"/>
  <c r="E61" i="12" s="1"/>
  <c r="D60" i="12"/>
  <c r="D61" i="12" s="1"/>
  <c r="C60" i="12"/>
  <c r="C61" i="12" s="1"/>
  <c r="E52" i="12"/>
  <c r="D52" i="12"/>
  <c r="C8" i="14" s="1"/>
  <c r="C52" i="12"/>
  <c r="B46" i="12"/>
  <c r="A44" i="12"/>
  <c r="E40" i="12"/>
  <c r="D40" i="12"/>
  <c r="C40" i="12"/>
  <c r="C41" i="12" s="1"/>
  <c r="C32" i="12"/>
  <c r="B7" i="14" s="1"/>
  <c r="B26" i="12"/>
  <c r="A24" i="12"/>
  <c r="E20" i="12"/>
  <c r="D20" i="12"/>
  <c r="C20" i="12"/>
  <c r="C21" i="12" s="1"/>
  <c r="B12" i="14" s="1"/>
  <c r="C12" i="12"/>
  <c r="B6" i="12"/>
  <c r="E15" i="3"/>
  <c r="D15" i="3"/>
  <c r="C15" i="3"/>
  <c r="D29" i="4"/>
  <c r="C29" i="4"/>
  <c r="B29" i="4"/>
  <c r="E19" i="3"/>
  <c r="D19" i="3"/>
  <c r="C19" i="3"/>
  <c r="D12" i="4"/>
  <c r="C12" i="4"/>
  <c r="B12" i="4"/>
  <c r="C24" i="14" l="1"/>
  <c r="D24" i="14"/>
  <c r="D14" i="13"/>
  <c r="C14" i="13"/>
  <c r="E14" i="13"/>
  <c r="B10" i="14"/>
  <c r="B14" i="14" s="1"/>
  <c r="C84" i="12"/>
  <c r="C44" i="12"/>
  <c r="E21" i="12"/>
  <c r="D12" i="14" s="1"/>
  <c r="D32" i="12"/>
  <c r="C7" i="14" s="1"/>
  <c r="C10" i="14" s="1"/>
  <c r="D21" i="12"/>
  <c r="E12" i="12"/>
  <c r="D6" i="14" s="1"/>
  <c r="D10" i="14" s="1"/>
  <c r="E41" i="12"/>
  <c r="E44" i="12" s="1"/>
  <c r="E64" i="12"/>
  <c r="D64" i="12"/>
  <c r="E84" i="12"/>
  <c r="D84" i="12"/>
  <c r="C24" i="12"/>
  <c r="C64" i="12"/>
  <c r="B15" i="14" l="1"/>
  <c r="B26" i="14"/>
  <c r="B31" i="14" s="1"/>
  <c r="D14" i="14"/>
  <c r="D24" i="12"/>
  <c r="C12" i="14"/>
  <c r="C14" i="14" s="1"/>
  <c r="E24" i="12"/>
  <c r="D41" i="12"/>
  <c r="D44" i="12" s="1"/>
  <c r="D22" i="4"/>
  <c r="C22" i="4"/>
  <c r="B22" i="4"/>
  <c r="D21" i="4"/>
  <c r="C21" i="4"/>
  <c r="B21" i="4"/>
  <c r="D20" i="4"/>
  <c r="C20" i="4"/>
  <c r="B20" i="4"/>
  <c r="D19" i="4"/>
  <c r="C19" i="4"/>
  <c r="B19" i="4"/>
  <c r="D18" i="4"/>
  <c r="C18" i="4"/>
  <c r="B18" i="4"/>
  <c r="A22" i="4"/>
  <c r="A21" i="4"/>
  <c r="A20" i="4"/>
  <c r="A19" i="4"/>
  <c r="A18" i="4"/>
  <c r="D24" i="4" l="1"/>
  <c r="B24" i="4"/>
  <c r="C24" i="4"/>
  <c r="C15" i="14"/>
  <c r="C26" i="14"/>
  <c r="C31" i="14" s="1"/>
  <c r="C32" i="14" s="1"/>
  <c r="C34" i="14" s="1"/>
  <c r="C35" i="14" s="1"/>
  <c r="B32" i="14"/>
  <c r="B34" i="14" s="1"/>
  <c r="B35" i="14" s="1"/>
  <c r="D15" i="14"/>
  <c r="D26" i="14"/>
  <c r="D31" i="14" s="1"/>
  <c r="D32" i="14" l="1"/>
  <c r="D34" i="14" s="1"/>
  <c r="D35" i="14" s="1"/>
  <c r="A3" i="4" l="1"/>
  <c r="D9" i="4"/>
  <c r="B9" i="4"/>
  <c r="A9" i="4"/>
  <c r="A8" i="4"/>
  <c r="A7" i="4"/>
  <c r="A6" i="4"/>
  <c r="D4" i="4"/>
  <c r="C4" i="4"/>
  <c r="B4" i="4"/>
  <c r="C9" i="4"/>
  <c r="D8" i="4"/>
  <c r="C8" i="4"/>
  <c r="B8" i="4"/>
  <c r="D7" i="4"/>
  <c r="C7" i="4"/>
  <c r="B7" i="4"/>
  <c r="A25" i="2"/>
  <c r="C22" i="2"/>
  <c r="E21" i="2"/>
  <c r="E22" i="2" s="1"/>
  <c r="D21" i="2"/>
  <c r="D22" i="2" s="1"/>
  <c r="C21" i="2"/>
  <c r="C13" i="2"/>
  <c r="C25" i="2" s="1"/>
  <c r="B6" i="4" l="1"/>
  <c r="B10" i="4" s="1"/>
  <c r="D13" i="2"/>
  <c r="E13" i="2"/>
  <c r="D6" i="4" s="1"/>
  <c r="D10" i="4" s="1"/>
  <c r="D25" i="2" l="1"/>
  <c r="C6" i="4"/>
  <c r="C10" i="4" s="1"/>
  <c r="D14" i="4"/>
  <c r="B14" i="4"/>
  <c r="E25" i="2"/>
  <c r="B15" i="4" l="1"/>
  <c r="B26" i="4"/>
  <c r="B31" i="4" s="1"/>
  <c r="B32" i="4" s="1"/>
  <c r="D15" i="4"/>
  <c r="D26" i="4"/>
  <c r="D31" i="4" s="1"/>
  <c r="D32" i="4" s="1"/>
  <c r="C14" i="4"/>
  <c r="B34" i="4" l="1"/>
  <c r="B35" i="4" s="1"/>
  <c r="C15" i="4"/>
  <c r="C26" i="4"/>
  <c r="C31" i="4" s="1"/>
  <c r="C32" i="4" s="1"/>
  <c r="C34" i="4" s="1"/>
  <c r="C35" i="4" s="1"/>
  <c r="D34" i="4"/>
  <c r="D35" i="4" s="1"/>
</calcChain>
</file>

<file path=xl/sharedStrings.xml><?xml version="1.0" encoding="utf-8"?>
<sst xmlns="http://schemas.openxmlformats.org/spreadsheetml/2006/main" count="350" uniqueCount="132">
  <si>
    <t>SALES</t>
  </si>
  <si>
    <t>GROSS PROFIT</t>
  </si>
  <si>
    <t>Notes / Assumptions</t>
  </si>
  <si>
    <t>Gross Profit</t>
  </si>
  <si>
    <t>Sales</t>
  </si>
  <si>
    <t>Gross Profit Margin</t>
  </si>
  <si>
    <t>Earnings Before Interest &amp; Taxes (EBIT)</t>
  </si>
  <si>
    <t>Last Year (2016)</t>
  </si>
  <si>
    <t>How many of this product have you/will you sell?</t>
  </si>
  <si>
    <t>Price ($)</t>
  </si>
  <si>
    <t>How much will you charge customers for this product?</t>
  </si>
  <si>
    <t>Total Product Sales ($)</t>
  </si>
  <si>
    <t>Calculation - Sum of Cost Items above</t>
  </si>
  <si>
    <t>Total COGS</t>
  </si>
  <si>
    <t>Calculation - Cost of One Unit ($) x Volume (# of Units Sold)</t>
  </si>
  <si>
    <t>Explanation</t>
  </si>
  <si>
    <t>COSTS OF GOODS SOLD (COGS)</t>
  </si>
  <si>
    <t>What does this product cost you to make/produce/buy one unit? Example: For a bicycle, it may be the cost of purchasing the bike from a wholesale. For a dress, it may include the fabric for 1 dress, 1 zipper, thread, etc. You may have 1 Cost Item or 5+ depending on the product</t>
  </si>
  <si>
    <t>Notes / Assumptions - How did you estimate/come to these numbers?</t>
  </si>
  <si>
    <t>Calculation - Total Sales - Total COGS</t>
  </si>
  <si>
    <t>What does this cost you, per unit (ie: to buy 1 bike or make 1 dress)?</t>
  </si>
  <si>
    <t>The white cells include explanations and calculations to help you in the process.</t>
  </si>
  <si>
    <t>Category</t>
  </si>
  <si>
    <t>Calculation - Volume (#) x Price ($)</t>
  </si>
  <si>
    <t>Volume (# / Units)</t>
  </si>
  <si>
    <t>Total COGS ($)</t>
  </si>
  <si>
    <t>Cost of One Unit ($)</t>
  </si>
  <si>
    <t>&lt;- Insert Your Business Name</t>
  </si>
  <si>
    <t>Links to and pulls all information from "Sales and COGS" worksheet</t>
  </si>
  <si>
    <t>Instructions - For each of your products, estimate your Sales and Cost of Goods Sold (COGS) below. Be sure to include all of your assumptions. Fill in the blue cells -&gt;</t>
  </si>
  <si>
    <t>What expenses does you business have during the year that aren't specific to one product. Example: If you operate a bike shop, it may include the shop rent, salaries for employees, utilities, business insurance, etc. You may have few or many Fixed Expenses</t>
  </si>
  <si>
    <t>FIXED EXPENSES - WHOLE YEAR/ANNUALLY</t>
  </si>
  <si>
    <t>Calculation - Sum of Fixed Expenses above</t>
  </si>
  <si>
    <t>Total Fixed Expenses ($)</t>
  </si>
  <si>
    <t>Taxable Income</t>
  </si>
  <si>
    <t>Estimated Income Taxes (25%)</t>
  </si>
  <si>
    <t>Estimate. 25% of taxable income</t>
  </si>
  <si>
    <t>Profit Margin</t>
  </si>
  <si>
    <t>Should be managable in year 1 and grow by end of year 2</t>
  </si>
  <si>
    <t>Introduction - This file will walk you through creating an Income Statement for your business. On this worksheet/Excel page ("Sales and COGS"), you will input sales and cost information about the product(s) you sell. On the next worksheet ("Expenses"), you will input information about your operating and other non-product costs. The last worksheet ("Income Statement") uses your inputs to calculate your Net Profit</t>
  </si>
  <si>
    <t>Interest Expenses</t>
  </si>
  <si>
    <t>If you have or plan on taking out a loan, how much do you pay in interest each year?</t>
  </si>
  <si>
    <t>What does this cost you per year?</t>
  </si>
  <si>
    <t>Links to and pulls all information from "Expenses" worksheet</t>
  </si>
  <si>
    <t>Total Sales</t>
  </si>
  <si>
    <t>Fixed Expenses</t>
  </si>
  <si>
    <t>Total Fixed Expenses</t>
  </si>
  <si>
    <t>INTEREST EXPENSES</t>
  </si>
  <si>
    <t>Calculation - Sum of Interest Expenses above</t>
  </si>
  <si>
    <t>Instructions - For your business, estimate your Expenses below. Be sure to include all of your assumptions. Fill in the blue cells -&gt;</t>
  </si>
  <si>
    <t>Total Interest Expenses ($)</t>
  </si>
  <si>
    <t>Interest</t>
  </si>
  <si>
    <t>Interest Payments</t>
  </si>
  <si>
    <t>Net Income / Net Profit</t>
  </si>
  <si>
    <t>Instructions - All of the numbers on this worksheet pull from the other two worksheets ("Sales and COGS" and "Expenses"). Review the numbers to make sure the statement makes sense to you and for your business. You can copy and paste this into your business plan template:
(1) Click on cell A3 ("Income Statement..."). Click and hold the left button on your mouse &amp; drag towards cell D34 to highlight the table
(2) Click the "Copy" button or hit Ctrl + C on your keyboard
(3) Open your business plan template in Word and scroll down to the "Financials" section
(4) In Word, click the Paste Special button or type Atl + Ctrl + V and select Picture
(5) You should see an exact copy of your Income Statement. If you make changes to your numbers or assumptions, you will need to recopy and repaste into Word</t>
  </si>
  <si>
    <t>University Cycle Works</t>
  </si>
  <si>
    <t>Mountain Bikes</t>
  </si>
  <si>
    <t>Currently purchase from Bike Providers Inc. for $50. Bike Providers increased prices in 2017 to $60 per bike</t>
  </si>
  <si>
    <t>Mountain Bike from Wholesaler</t>
  </si>
  <si>
    <t>Bike Locks</t>
  </si>
  <si>
    <t>Based on online research on Amazon, Target, and WalMart websites</t>
  </si>
  <si>
    <t>Currently sell for $200 per bike. In 2017, we raised prices by $10 due to increasing costs. The price is comparable to similar bikes sold at Target and WalMart</t>
  </si>
  <si>
    <t>Racing Jerseys</t>
  </si>
  <si>
    <t>We sell to local bike racing teams and individual riders. This segment is growing at an estimated 10% per year according to Bike Magazine</t>
  </si>
  <si>
    <t>Bike Lock from Wholesaler</t>
  </si>
  <si>
    <t>Racing Jerseys from Wholesaler</t>
  </si>
  <si>
    <t>University Cycle Works Patch</t>
  </si>
  <si>
    <t>Apply one to every jersey</t>
  </si>
  <si>
    <t>Bicycle Tune-Up</t>
  </si>
  <si>
    <t>Brake Pads</t>
  </si>
  <si>
    <t>Oil for Chain</t>
  </si>
  <si>
    <t>Air for Tires</t>
  </si>
  <si>
    <t>Found a new supplier in 2017 with lower wholesale costs</t>
  </si>
  <si>
    <t>On par with other area bike shops. Little increase in price year over year</t>
  </si>
  <si>
    <t>We service bikes that we've sold + anyone interested in repairing their bike. Over the last two years, we've seen growth of ~20% per year and expect that to continue as ridership increases</t>
  </si>
  <si>
    <t>We sold 140 bikes in 2016, mostly to university students (~1% of total). Due to turnover/growth of approx 25% each year and increasing popularity of biking, we expect to grow by 40% in the next two years</t>
  </si>
  <si>
    <t>In 2016, we sold 160 bike locks and 140 bikes. We expect to sell 1 lock per bike sold plus ~20 more based on historical data</t>
  </si>
  <si>
    <t>Similar to prices on Amazon and at local bike retailers</t>
  </si>
  <si>
    <t>Rent</t>
  </si>
  <si>
    <t>Shop and office location at 555 North Decatur Rd. 2016 rent was $1000/month and went up to $1100/month in 2017. Assuming similar increase in 2018</t>
  </si>
  <si>
    <t>Utilities</t>
  </si>
  <si>
    <t>Utilities include electricity, water, phone, and internet. Average of $100/month</t>
  </si>
  <si>
    <t>Business Insurance</t>
  </si>
  <si>
    <t>Contract with Business Insurance Inc for $100/month</t>
  </si>
  <si>
    <t>Accountant</t>
  </si>
  <si>
    <t>Wages</t>
  </si>
  <si>
    <t>Marketing</t>
  </si>
  <si>
    <t>Pay bookkeeper to review books quarterly and prepare taxes</t>
  </si>
  <si>
    <t>Print and post flyers around campus and community at the start of school and before the holidays. In 2016, printed 500 flyers at 10 cents a page + several rolls of tape.</t>
  </si>
  <si>
    <t xml:space="preserve">No loans. </t>
  </si>
  <si>
    <t>Shop open 20 hours per week with one bike technician/sales rep. Plan to hire one additional person for 10 hrs/wk in 2017 and 15 hrs/wk in 2018. Both are paid $10/hr. Added buffer for training and extra staff during busy sales season. Assume 5-10% raise each year</t>
  </si>
  <si>
    <t>EXAMPLE: Replace with Income Statement for your business</t>
  </si>
  <si>
    <t>COST OF GOODS SOLD (COGS)</t>
  </si>
  <si>
    <t>Sales and Cost of Goods Sold (COGS)</t>
  </si>
  <si>
    <t xml:space="preserve">           The white cells include explanations to help you in the process</t>
  </si>
  <si>
    <t>Introduction - This file will help you prepare an Income Statement for your business. On this worksheet ("Sales and COGS"), you will estimate sales and cost info for your product(s). On the next worksheet ("Expenses"), you will estimate your expenses. The last worksheet ("Income Statement") uses your inputs to calculate your Net Profit</t>
  </si>
  <si>
    <t>Instructions - For each of your products, type in your Sales and Cost of Goods Sold (COGS) estimates. Explain/include your assumptions. Fill in the blue cells -&gt;</t>
  </si>
  <si>
    <t>&lt;- Type In Your Business Name</t>
  </si>
  <si>
    <t>How many of this product have you sold/will you sell? -&gt;</t>
  </si>
  <si>
    <t>How much will you charge customers for one of this product? -&gt;</t>
  </si>
  <si>
    <t>Calculation = Volume (#) x Price ($)</t>
  </si>
  <si>
    <t>Volume (# of Units)</t>
  </si>
  <si>
    <t>Price ($ of 1 Unit)</t>
  </si>
  <si>
    <t>&lt;- Name of cost item (such as fabric)    |    Cost to produce one unit -&gt;</t>
  </si>
  <si>
    <t>&lt;- Name of cost item (such as a zipper)    |    Cost to produce one unit -&gt;</t>
  </si>
  <si>
    <t>&lt;- Name of cost item (such as thread)    |    Cost to produce one unit -&gt;</t>
  </si>
  <si>
    <t>&lt;- Name of cost item (such as buttons)    |    Cost to produce one unit -&gt;</t>
  </si>
  <si>
    <t>&lt;- Name of cost item (such as packaging)    |    Cost to produce one unit -&gt;</t>
  </si>
  <si>
    <t>Calculation = Sum of Cost Items above</t>
  </si>
  <si>
    <t>Calculation = Cost of One Unit ($) x Volume (# of Units Sold)</t>
  </si>
  <si>
    <t>What does it cost you to make/produce/buy one? Example: For a bicycle, it may be the cost of purchasing the bike from a wholesaler. For lemonade, the cost of lemons and sugar. For a dress, the fabric, zipper, thread, etc to make one. You may have 1 Cost Item or 5+ depending on the product</t>
  </si>
  <si>
    <t>&lt;- Type In The Product Name/Type for Product #1</t>
  </si>
  <si>
    <t>Calculation = Total Sales minus Total COGS</t>
  </si>
  <si>
    <t>&lt;- Type In The Product Name/Type for Product #4</t>
  </si>
  <si>
    <t>&lt;- Type In The Product Name/Type for Product #3</t>
  </si>
  <si>
    <t>&lt;- Type In The Product Name/Type for Product #2</t>
  </si>
  <si>
    <t>Expenses</t>
  </si>
  <si>
    <t>What expenses does you business have during the year that aren't specific to one product? Example: If you operate a bike shop, it may include the shop rent, salaries for employees, utilities, business insurance, etc. You may have few or many Fixed Expenses</t>
  </si>
  <si>
    <t>&lt;- Name of fixed expense (such as shop rent)     |     Cost for one year -&gt;</t>
  </si>
  <si>
    <t>&lt;- Name of fixed expense (such as wage)     |     Cost for one year -&gt;</t>
  </si>
  <si>
    <t>&lt;- Name of fixed expense (such as insurance)     |     Cost for one year -&gt;</t>
  </si>
  <si>
    <t>&lt;- Name of fixed expense (such as marketing)     |     Cost for one year -&gt;</t>
  </si>
  <si>
    <t>&lt;- Name of fixed expense (such as legal)     |     Cost for one year -&gt;</t>
  </si>
  <si>
    <t>&lt;- Name of fixed expense (such as accounting)     |     Cost for one year -&gt;</t>
  </si>
  <si>
    <t>Calculation = Sum of Fixed Expenses above</t>
  </si>
  <si>
    <t>Calculation = Sum of Interest Expenses above</t>
  </si>
  <si>
    <t>[Ignore for now]</t>
  </si>
  <si>
    <t>Total Expenses</t>
  </si>
  <si>
    <t>Cost to purchase from wholesaler, Locks R Us, and competitors</t>
  </si>
  <si>
    <t>Purchase price from a variety of jersey wholesalers. Current wholesaler is New Jersey Jerseys and prices have been stable over last few years</t>
  </si>
  <si>
    <t>Purchase large tanks, cost to fill one pair of tires</t>
  </si>
  <si>
    <t>Purchase large quantities, cost to oil chain of one bike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</si>
</sst>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b/>
      <sz val="14"/>
      <name val="Calibri"/>
      <family val="2"/>
      <scheme val="minor"/>
    </font>
    <font>
      <b/>
      <i/>
      <sz val="14"/>
      <color theme="1"/>
      <name val="Calibri"/>
      <family val="2"/>
      <scheme val="minor"/>
    </font>
    <font>
      <b/>
      <sz val="12"/>
      <name val="Calibri"/>
      <family val="2"/>
      <scheme val="minor"/>
    </font>
    <font>
      <b/>
      <sz val="12"/>
      <color theme="1"/>
      <name val="Calibri"/>
      <family val="2"/>
      <scheme val="minor"/>
    </font>
    <font>
      <sz val="12"/>
      <name val="Calibri"/>
      <family val="2"/>
      <scheme val="minor"/>
    </font>
    <font>
      <b/>
      <sz val="12"/>
      <color rgb="FFFFFFFF"/>
      <name val="Calibri"/>
      <family val="2"/>
      <scheme val="minor"/>
    </font>
    <font>
      <sz val="12"/>
      <color rgb="FF000000"/>
      <name val="Calibri"/>
      <family val="2"/>
      <scheme val="minor"/>
    </font>
    <font>
      <b/>
      <sz val="12"/>
      <color rgb="FF000000"/>
      <name val="Calibri"/>
      <family val="2"/>
      <scheme val="minor"/>
    </font>
    <font>
      <i/>
      <sz val="12"/>
      <name val="Calibri"/>
      <family val="2"/>
      <scheme val="minor"/>
    </font>
    <font>
      <b/>
      <i/>
      <sz val="12"/>
      <name val="Calibri"/>
      <family val="2"/>
      <scheme val="minor"/>
    </font>
    <font>
      <i/>
      <sz val="12"/>
      <color rgb="FF000000"/>
      <name val="Calibri"/>
      <family val="2"/>
      <scheme val="minor"/>
    </font>
    <font>
      <b/>
      <i/>
      <sz val="12"/>
      <color rgb="FF000000"/>
      <name val="Calibri"/>
      <family val="2"/>
      <scheme val="minor"/>
    </font>
    <font>
      <i/>
      <sz val="12"/>
      <color theme="1"/>
      <name val="Calibri"/>
      <family val="2"/>
      <scheme val="minor"/>
    </font>
    <font>
      <b/>
      <i/>
      <sz val="12"/>
      <color rgb="FFFFFFFF"/>
      <name val="Calibri"/>
      <family val="2"/>
      <scheme val="minor"/>
    </font>
    <font>
      <i/>
      <sz val="10"/>
      <color theme="1"/>
      <name val="Calibri"/>
      <family val="2"/>
      <scheme val="minor"/>
    </font>
    <font>
      <b/>
      <i/>
      <sz val="10"/>
      <name val="Calibri"/>
      <family val="2"/>
      <scheme val="minor"/>
    </font>
    <font>
      <b/>
      <i/>
      <sz val="10"/>
      <color theme="1"/>
      <name val="Calibri"/>
      <family val="2"/>
      <scheme val="minor"/>
    </font>
    <font>
      <i/>
      <sz val="10"/>
      <name val="Calibri"/>
      <family val="2"/>
      <scheme val="minor"/>
    </font>
    <font>
      <i/>
      <sz val="18"/>
      <color rgb="FFFF0000"/>
      <name val="Calibri"/>
      <family val="2"/>
      <scheme val="minor"/>
    </font>
    <font>
      <b/>
      <u/>
      <sz val="36"/>
      <color theme="1"/>
      <name val="Calibri"/>
      <family val="2"/>
      <scheme val="minor"/>
    </font>
    <font>
      <b/>
      <i/>
      <u/>
      <sz val="36"/>
      <color theme="1"/>
      <name val="Calibri"/>
      <family val="2"/>
      <scheme val="minor"/>
    </font>
    <font>
      <u/>
      <sz val="36"/>
      <color theme="1"/>
      <name val="Calibri"/>
      <family val="2"/>
      <scheme val="minor"/>
    </font>
    <font>
      <u/>
      <sz val="12"/>
      <color theme="1"/>
      <name val="Calibri"/>
      <family val="2"/>
      <scheme val="minor"/>
    </font>
  </fonts>
  <fills count="9">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solid">
        <fgColor theme="6" tint="0.39997558519241921"/>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auto="1"/>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7">
    <xf numFmtId="0" fontId="0" fillId="0" borderId="0"/>
    <xf numFmtId="0" fontId="2" fillId="0" borderId="0"/>
    <xf numFmtId="43" fontId="3"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0" fontId="4" fillId="0" borderId="0"/>
    <xf numFmtId="0" fontId="2" fillId="0" borderId="0"/>
    <xf numFmtId="9" fontId="3"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1" fillId="0" borderId="0"/>
    <xf numFmtId="0" fontId="5" fillId="0" borderId="0" applyNumberFormat="0" applyFill="0" applyBorder="0" applyAlignment="0" applyProtection="0"/>
  </cellStyleXfs>
  <cellXfs count="150">
    <xf numFmtId="0" fontId="0" fillId="0" borderId="0" xfId="0"/>
    <xf numFmtId="0" fontId="0" fillId="0" borderId="0" xfId="0" applyAlignment="1">
      <alignment horizontal="center"/>
    </xf>
    <xf numFmtId="0" fontId="7" fillId="0" borderId="0" xfId="0" applyFont="1" applyFill="1" applyBorder="1" applyAlignment="1">
      <alignment horizontal="left" vertical="center" indent="2"/>
    </xf>
    <xf numFmtId="0" fontId="0" fillId="0" borderId="0" xfId="0" applyBorder="1" applyAlignment="1">
      <alignment horizontal="center"/>
    </xf>
    <xf numFmtId="0" fontId="0" fillId="0" borderId="0" xfId="0" applyBorder="1"/>
    <xf numFmtId="0" fontId="10" fillId="0" borderId="0" xfId="0" applyFont="1" applyFill="1" applyBorder="1" applyAlignment="1">
      <alignment horizontal="left" vertical="center" indent="2"/>
    </xf>
    <xf numFmtId="0" fontId="11" fillId="0" borderId="1" xfId="0" applyFont="1" applyFill="1" applyBorder="1" applyAlignment="1">
      <alignment vertical="center"/>
    </xf>
    <xf numFmtId="0" fontId="0" fillId="0" borderId="0" xfId="0" applyFont="1" applyAlignment="1">
      <alignment vertical="center"/>
    </xf>
    <xf numFmtId="0" fontId="12" fillId="0" borderId="0" xfId="0" applyFont="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0" fillId="0" borderId="0" xfId="0" applyFont="1" applyAlignment="1"/>
    <xf numFmtId="0" fontId="0" fillId="0" borderId="0" xfId="0" applyFont="1" applyFill="1" applyAlignment="1"/>
    <xf numFmtId="0" fontId="0" fillId="0" borderId="0" xfId="0" applyFont="1" applyAlignment="1">
      <alignment horizontal="center" vertical="center"/>
    </xf>
    <xf numFmtId="0" fontId="0" fillId="0" borderId="0" xfId="0" applyFont="1" applyFill="1" applyAlignment="1">
      <alignment horizontal="center" vertical="center"/>
    </xf>
    <xf numFmtId="0" fontId="9" fillId="2" borderId="2" xfId="0" applyFont="1" applyFill="1" applyBorder="1" applyAlignment="1">
      <alignment vertical="center"/>
    </xf>
    <xf numFmtId="0" fontId="0" fillId="0" borderId="0" xfId="0" applyFont="1" applyFill="1" applyBorder="1" applyAlignment="1">
      <alignment vertical="center"/>
    </xf>
    <xf numFmtId="0" fontId="12" fillId="3" borderId="1" xfId="0" applyFont="1" applyFill="1" applyBorder="1" applyAlignment="1">
      <alignment horizontal="left" vertical="center"/>
    </xf>
    <xf numFmtId="0" fontId="11" fillId="0" borderId="1" xfId="0" applyFont="1" applyFill="1" applyBorder="1" applyAlignment="1">
      <alignment horizontal="left" vertical="center" indent="1"/>
    </xf>
    <xf numFmtId="0" fontId="12" fillId="0" borderId="8" xfId="0" applyFont="1" applyFill="1" applyBorder="1" applyAlignment="1">
      <alignment horizontal="center" vertical="center"/>
    </xf>
    <xf numFmtId="0" fontId="12" fillId="3" borderId="11" xfId="0" applyFont="1" applyFill="1" applyBorder="1" applyAlignment="1">
      <alignment horizontal="center" vertical="center"/>
    </xf>
    <xf numFmtId="165" fontId="12" fillId="0" borderId="1" xfId="0" applyNumberFormat="1" applyFont="1" applyFill="1" applyBorder="1" applyAlignment="1">
      <alignment horizontal="center" vertical="center"/>
    </xf>
    <xf numFmtId="164" fontId="0" fillId="2"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3" fontId="0" fillId="2" borderId="6"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1" fillId="3" borderId="17" xfId="0" applyFont="1" applyFill="1" applyBorder="1" applyAlignment="1">
      <alignment vertical="center"/>
    </xf>
    <xf numFmtId="0" fontId="12" fillId="0" borderId="19" xfId="0" applyFont="1" applyFill="1" applyBorder="1" applyAlignment="1">
      <alignment horizontal="center" vertical="center"/>
    </xf>
    <xf numFmtId="0" fontId="0" fillId="0" borderId="20" xfId="0" applyFont="1" applyFill="1" applyBorder="1" applyAlignment="1">
      <alignment vertical="center"/>
    </xf>
    <xf numFmtId="0" fontId="12" fillId="3" borderId="21" xfId="0" applyFont="1" applyFill="1" applyBorder="1" applyAlignment="1">
      <alignment horizontal="left" vertical="center"/>
    </xf>
    <xf numFmtId="0" fontId="0" fillId="3" borderId="22" xfId="0" applyFont="1" applyFill="1" applyBorder="1" applyAlignment="1">
      <alignment vertical="center"/>
    </xf>
    <xf numFmtId="0" fontId="13" fillId="0" borderId="17" xfId="0" applyFont="1" applyFill="1" applyBorder="1" applyAlignment="1">
      <alignment horizontal="left" vertical="center" indent="1"/>
    </xf>
    <xf numFmtId="0" fontId="13" fillId="0" borderId="24" xfId="0" applyFont="1" applyFill="1" applyBorder="1" applyAlignment="1">
      <alignment horizontal="left" vertical="center" indent="1"/>
    </xf>
    <xf numFmtId="0" fontId="11" fillId="0" borderId="24" xfId="0" applyFont="1" applyFill="1" applyBorder="1" applyAlignment="1">
      <alignment horizontal="left" vertical="center" indent="1"/>
    </xf>
    <xf numFmtId="0" fontId="12" fillId="3" borderId="24" xfId="0" applyFont="1" applyFill="1" applyBorder="1" applyAlignment="1">
      <alignment vertical="center"/>
    </xf>
    <xf numFmtId="0" fontId="13" fillId="2" borderId="24" xfId="0" applyFont="1" applyFill="1" applyBorder="1" applyAlignment="1">
      <alignment horizontal="left" vertical="center" indent="1"/>
    </xf>
    <xf numFmtId="0" fontId="12" fillId="0" borderId="24" xfId="0" applyFont="1" applyFill="1" applyBorder="1" applyAlignment="1">
      <alignment horizontal="left" vertical="center" indent="1"/>
    </xf>
    <xf numFmtId="0" fontId="12" fillId="0" borderId="25" xfId="0" applyFont="1" applyFill="1" applyBorder="1" applyAlignment="1">
      <alignment horizontal="left" vertical="center" indent="1"/>
    </xf>
    <xf numFmtId="165" fontId="12" fillId="0" borderId="26" xfId="0" applyNumberFormat="1" applyFont="1" applyFill="1" applyBorder="1" applyAlignment="1">
      <alignment horizontal="center" vertical="center"/>
    </xf>
    <xf numFmtId="0" fontId="12" fillId="0" borderId="27" xfId="0" applyFont="1" applyFill="1" applyBorder="1" applyAlignment="1">
      <alignment vertical="center"/>
    </xf>
    <xf numFmtId="0" fontId="12" fillId="3" borderId="18" xfId="0" applyFont="1" applyFill="1" applyBorder="1" applyAlignment="1">
      <alignment horizontal="left" vertical="center"/>
    </xf>
    <xf numFmtId="0" fontId="0" fillId="2" borderId="23"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4" fillId="0" borderId="0" xfId="0" applyFont="1" applyFill="1" applyAlignment="1">
      <alignment horizontal="centerContinuous"/>
    </xf>
    <xf numFmtId="0" fontId="15" fillId="0" borderId="0" xfId="0" applyFont="1" applyAlignment="1"/>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Border="1" applyAlignment="1">
      <alignment vertical="center"/>
    </xf>
    <xf numFmtId="0" fontId="8" fillId="3" borderId="13" xfId="0" applyFont="1" applyFill="1" applyBorder="1" applyAlignment="1">
      <alignment horizontal="left" vertical="top"/>
    </xf>
    <xf numFmtId="0" fontId="12" fillId="3" borderId="8" xfId="0" applyFont="1" applyFill="1" applyBorder="1" applyAlignment="1"/>
    <xf numFmtId="0" fontId="12" fillId="3" borderId="14" xfId="0" applyFont="1" applyFill="1" applyBorder="1" applyAlignment="1"/>
    <xf numFmtId="0" fontId="12" fillId="6" borderId="28" xfId="0" applyFont="1" applyFill="1" applyBorder="1" applyAlignment="1">
      <alignment horizontal="left" vertical="top"/>
    </xf>
    <xf numFmtId="0" fontId="12" fillId="3" borderId="9" xfId="0" applyFont="1" applyFill="1" applyBorder="1" applyAlignment="1">
      <alignment horizontal="center" vertical="center"/>
    </xf>
    <xf numFmtId="0" fontId="0" fillId="5" borderId="0" xfId="0" applyFont="1" applyFill="1" applyAlignment="1">
      <alignment vertical="center"/>
    </xf>
    <xf numFmtId="0" fontId="0" fillId="5" borderId="0" xfId="0" applyFont="1" applyFill="1" applyAlignment="1">
      <alignment horizontal="center" vertical="center"/>
    </xf>
    <xf numFmtId="0" fontId="15" fillId="0" borderId="0" xfId="0" applyFont="1" applyFill="1" applyBorder="1" applyAlignment="1">
      <alignment vertical="center"/>
    </xf>
    <xf numFmtId="0" fontId="5" fillId="0" borderId="0" xfId="16" applyFont="1" applyFill="1" applyBorder="1" applyAlignment="1">
      <alignment vertical="center"/>
    </xf>
    <xf numFmtId="37" fontId="15" fillId="0" borderId="0" xfId="0" applyNumberFormat="1" applyFont="1" applyFill="1" applyBorder="1" applyAlignment="1">
      <alignment vertical="center"/>
    </xf>
    <xf numFmtId="0" fontId="13" fillId="0" borderId="10" xfId="0" applyFont="1" applyFill="1" applyBorder="1" applyAlignment="1">
      <alignment vertical="center"/>
    </xf>
    <xf numFmtId="7" fontId="13" fillId="0" borderId="11" xfId="0" applyNumberFormat="1" applyFont="1" applyFill="1" applyBorder="1" applyAlignment="1">
      <alignment horizontal="center" vertical="center"/>
    </xf>
    <xf numFmtId="6" fontId="13" fillId="0" borderId="11" xfId="0" applyNumberFormat="1" applyFont="1" applyFill="1" applyBorder="1" applyAlignment="1">
      <alignment horizontal="center" vertical="center"/>
    </xf>
    <xf numFmtId="6" fontId="13"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37" fontId="16" fillId="0" borderId="0" xfId="0" applyNumberFormat="1" applyFont="1" applyFill="1" applyBorder="1" applyAlignment="1">
      <alignment vertical="center"/>
    </xf>
    <xf numFmtId="7" fontId="13" fillId="0" borderId="1" xfId="0" applyNumberFormat="1" applyFont="1" applyFill="1" applyBorder="1" applyAlignment="1">
      <alignment horizontal="left" vertical="top" wrapText="1"/>
    </xf>
    <xf numFmtId="7" fontId="11" fillId="0" borderId="1" xfId="0" applyNumberFormat="1" applyFont="1" applyFill="1" applyBorder="1" applyAlignment="1">
      <alignment horizontal="left" vertical="top" wrapText="1"/>
    </xf>
    <xf numFmtId="0" fontId="15" fillId="0" borderId="1" xfId="0" applyFont="1" applyFill="1" applyBorder="1" applyAlignment="1">
      <alignment horizontal="left" vertical="top" wrapText="1"/>
    </xf>
    <xf numFmtId="0" fontId="0" fillId="0" borderId="0" xfId="0" applyFont="1" applyAlignment="1">
      <alignment vertical="top" wrapText="1"/>
    </xf>
    <xf numFmtId="0" fontId="16" fillId="0" borderId="10" xfId="0" applyFont="1" applyFill="1" applyBorder="1" applyAlignment="1">
      <alignment vertical="center"/>
    </xf>
    <xf numFmtId="0" fontId="15" fillId="0" borderId="11" xfId="0" applyFont="1" applyFill="1" applyBorder="1" applyAlignment="1">
      <alignment horizontal="center" vertical="center"/>
    </xf>
    <xf numFmtId="0" fontId="13" fillId="0" borderId="1" xfId="0" applyFont="1" applyFill="1" applyBorder="1" applyAlignment="1">
      <alignment horizontal="left" vertical="center"/>
    </xf>
    <xf numFmtId="5" fontId="13" fillId="0" borderId="1" xfId="0" applyNumberFormat="1" applyFont="1" applyFill="1" applyBorder="1" applyAlignment="1">
      <alignment horizontal="center" vertical="center"/>
    </xf>
    <xf numFmtId="5" fontId="11" fillId="0" borderId="1" xfId="0" applyNumberFormat="1" applyFont="1" applyFill="1" applyBorder="1" applyAlignment="1">
      <alignment horizontal="center" vertical="center"/>
    </xf>
    <xf numFmtId="8" fontId="11" fillId="0" borderId="1" xfId="0" applyNumberFormat="1" applyFont="1" applyFill="1" applyBorder="1" applyAlignment="1">
      <alignment horizontal="center" vertical="top" wrapText="1"/>
    </xf>
    <xf numFmtId="9" fontId="18" fillId="0" borderId="1" xfId="0" applyNumberFormat="1" applyFont="1" applyFill="1" applyBorder="1" applyAlignment="1">
      <alignment horizontal="center" vertical="center"/>
    </xf>
    <xf numFmtId="9" fontId="18" fillId="0" borderId="1" xfId="0" applyNumberFormat="1" applyFont="1" applyFill="1" applyBorder="1" applyAlignment="1">
      <alignment horizontal="center" vertical="top" wrapText="1"/>
    </xf>
    <xf numFmtId="6" fontId="11" fillId="0" borderId="1" xfId="0" applyNumberFormat="1" applyFont="1" applyFill="1" applyBorder="1" applyAlignment="1">
      <alignment horizontal="center" vertical="center"/>
    </xf>
    <xf numFmtId="0" fontId="18" fillId="0" borderId="1" xfId="0" applyFont="1" applyFill="1" applyBorder="1" applyAlignment="1">
      <alignment horizontal="left" vertical="center" indent="1"/>
    </xf>
    <xf numFmtId="0" fontId="23" fillId="0" borderId="0" xfId="0" applyFont="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5" xfId="0" applyFont="1" applyFill="1" applyBorder="1" applyAlignment="1">
      <alignment vertical="center"/>
    </xf>
    <xf numFmtId="0" fontId="24" fillId="3" borderId="1" xfId="0" applyFont="1" applyFill="1" applyBorder="1" applyAlignment="1">
      <alignment vertical="center"/>
    </xf>
    <xf numFmtId="0" fontId="25" fillId="0" borderId="8" xfId="0" applyFont="1" applyFill="1" applyBorder="1" applyAlignment="1">
      <alignment horizontal="center" vertical="center"/>
    </xf>
    <xf numFmtId="0" fontId="25" fillId="3" borderId="11" xfId="0" applyFont="1" applyFill="1" applyBorder="1" applyAlignment="1">
      <alignment horizontal="center" vertical="center"/>
    </xf>
    <xf numFmtId="0" fontId="26" fillId="0" borderId="6" xfId="0" applyFont="1" applyFill="1" applyBorder="1" applyAlignment="1">
      <alignment vertical="center"/>
    </xf>
    <xf numFmtId="0" fontId="26" fillId="0" borderId="1" xfId="0" applyFont="1" applyFill="1" applyBorder="1" applyAlignment="1">
      <alignment vertical="center"/>
    </xf>
    <xf numFmtId="0" fontId="24" fillId="0" borderId="1" xfId="0" applyFont="1" applyFill="1" applyBorder="1" applyAlignment="1">
      <alignment vertical="center"/>
    </xf>
    <xf numFmtId="0" fontId="25" fillId="0" borderId="1" xfId="0" applyFont="1" applyFill="1" applyBorder="1" applyAlignment="1">
      <alignment horizontal="left" vertical="center"/>
    </xf>
    <xf numFmtId="0" fontId="25" fillId="0" borderId="26" xfId="0" applyFont="1" applyFill="1" applyBorder="1" applyAlignment="1">
      <alignment horizontal="left" vertical="center"/>
    </xf>
    <xf numFmtId="0" fontId="23" fillId="5" borderId="0" xfId="0" applyFont="1" applyFill="1" applyAlignment="1">
      <alignment vertical="center"/>
    </xf>
    <xf numFmtId="0" fontId="23" fillId="4" borderId="15" xfId="0" applyFont="1" applyFill="1" applyBorder="1" applyAlignment="1">
      <alignment vertical="center"/>
    </xf>
    <xf numFmtId="0" fontId="23" fillId="0" borderId="0" xfId="0" applyFont="1" applyAlignment="1">
      <alignment vertical="center"/>
    </xf>
    <xf numFmtId="0" fontId="25" fillId="3" borderId="22" xfId="0" applyFont="1" applyFill="1" applyBorder="1" applyAlignment="1">
      <alignment vertical="center" wrapText="1"/>
    </xf>
    <xf numFmtId="0" fontId="9" fillId="4" borderId="4" xfId="0" applyFont="1" applyFill="1" applyBorder="1" applyAlignment="1">
      <alignment vertical="center"/>
    </xf>
    <xf numFmtId="0" fontId="23" fillId="0" borderId="5" xfId="0" applyFont="1" applyFill="1" applyBorder="1" applyAlignment="1">
      <alignment vertical="center"/>
    </xf>
    <xf numFmtId="0" fontId="11" fillId="0" borderId="1" xfId="0" applyFont="1" applyFill="1" applyBorder="1" applyAlignment="1">
      <alignment horizontal="left" vertical="center"/>
    </xf>
    <xf numFmtId="0" fontId="21" fillId="0" borderId="0" xfId="0" applyFont="1" applyFill="1" applyAlignment="1"/>
    <xf numFmtId="0" fontId="22" fillId="0" borderId="0" xfId="0" applyFont="1" applyFill="1" applyAlignment="1">
      <alignment horizontal="centerContinuous"/>
    </xf>
    <xf numFmtId="37" fontId="19" fillId="0" borderId="0" xfId="0" applyNumberFormat="1" applyFont="1" applyFill="1" applyBorder="1" applyAlignment="1">
      <alignment vertical="center"/>
    </xf>
    <xf numFmtId="37" fontId="20" fillId="0" borderId="0" xfId="0" applyNumberFormat="1" applyFont="1" applyFill="1" applyBorder="1" applyAlignment="1">
      <alignment vertical="center"/>
    </xf>
    <xf numFmtId="0" fontId="26" fillId="0" borderId="6" xfId="0" applyFont="1" applyFill="1" applyBorder="1" applyAlignment="1">
      <alignment vertical="center" wrapText="1"/>
    </xf>
    <xf numFmtId="0" fontId="16" fillId="0" borderId="28" xfId="0" applyFont="1" applyFill="1" applyBorder="1" applyAlignment="1">
      <alignment vertical="center"/>
    </xf>
    <xf numFmtId="0" fontId="15" fillId="0" borderId="9" xfId="0" applyFont="1" applyFill="1" applyBorder="1" applyAlignment="1">
      <alignment horizontal="center" vertical="center"/>
    </xf>
    <xf numFmtId="0" fontId="12" fillId="3" borderId="29" xfId="0" applyFont="1" applyFill="1" applyBorder="1" applyAlignment="1">
      <alignment horizontal="center" vertical="center"/>
    </xf>
    <xf numFmtId="0" fontId="15" fillId="0" borderId="29" xfId="0" applyFont="1" applyFill="1" applyBorder="1" applyAlignment="1">
      <alignment horizontal="center" vertical="center"/>
    </xf>
    <xf numFmtId="7" fontId="13" fillId="0" borderId="12" xfId="0" applyNumberFormat="1" applyFont="1" applyFill="1" applyBorder="1" applyAlignment="1">
      <alignment horizontal="center" vertical="center"/>
    </xf>
    <xf numFmtId="6" fontId="13" fillId="0" borderId="12" xfId="0" applyNumberFormat="1" applyFont="1" applyFill="1" applyBorder="1" applyAlignment="1">
      <alignment horizontal="center" vertical="center"/>
    </xf>
    <xf numFmtId="0" fontId="17" fillId="0" borderId="30" xfId="0" applyFont="1" applyFill="1" applyBorder="1" applyAlignment="1">
      <alignment horizontal="right" vertical="center"/>
    </xf>
    <xf numFmtId="6" fontId="13" fillId="0" borderId="31"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12" fillId="3" borderId="3" xfId="0" applyFont="1" applyFill="1" applyBorder="1" applyAlignment="1"/>
    <xf numFmtId="0" fontId="12" fillId="6" borderId="6" xfId="0" applyFont="1" applyFill="1" applyBorder="1" applyAlignment="1">
      <alignment horizontal="center" vertical="top"/>
    </xf>
    <xf numFmtId="0" fontId="15" fillId="0" borderId="6" xfId="0" applyFont="1" applyFill="1" applyBorder="1" applyAlignment="1">
      <alignment horizontal="left" vertical="top" wrapText="1"/>
    </xf>
    <xf numFmtId="6" fontId="13" fillId="0" borderId="1" xfId="0" applyNumberFormat="1" applyFont="1" applyFill="1" applyBorder="1" applyAlignment="1">
      <alignment horizontal="left" vertical="top" wrapText="1"/>
    </xf>
    <xf numFmtId="6" fontId="13" fillId="0" borderId="7" xfId="0" applyNumberFormat="1" applyFont="1" applyFill="1" applyBorder="1" applyAlignment="1">
      <alignment horizontal="center" vertical="top" wrapText="1"/>
    </xf>
    <xf numFmtId="0" fontId="0" fillId="0" borderId="7" xfId="0" applyFont="1" applyFill="1" applyBorder="1" applyAlignment="1">
      <alignment vertical="top" wrapText="1"/>
    </xf>
    <xf numFmtId="0" fontId="27" fillId="0" borderId="0" xfId="0" applyFont="1" applyAlignment="1"/>
    <xf numFmtId="0" fontId="11" fillId="3" borderId="32" xfId="0" applyFont="1" applyFill="1" applyBorder="1" applyAlignment="1">
      <alignment vertical="center"/>
    </xf>
    <xf numFmtId="0" fontId="24" fillId="3" borderId="33" xfId="0" applyFont="1" applyFill="1" applyBorder="1" applyAlignment="1">
      <alignment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left" vertical="center"/>
    </xf>
    <xf numFmtId="0" fontId="12" fillId="0" borderId="27"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12" fillId="0" borderId="0" xfId="0" applyFont="1" applyBorder="1" applyAlignment="1">
      <alignment horizontal="left" vertical="top" wrapText="1"/>
    </xf>
    <xf numFmtId="0" fontId="28" fillId="7" borderId="0" xfId="0" applyFont="1" applyFill="1" applyBorder="1" applyAlignment="1">
      <alignment horizontal="left" vertical="top"/>
    </xf>
    <xf numFmtId="0" fontId="29" fillId="7" borderId="0" xfId="0" applyFont="1" applyFill="1" applyBorder="1" applyAlignment="1">
      <alignment horizontal="center" vertical="center"/>
    </xf>
    <xf numFmtId="0" fontId="28" fillId="7" borderId="0" xfId="0" applyFont="1" applyFill="1" applyBorder="1" applyAlignment="1">
      <alignment horizontal="center" vertical="center"/>
    </xf>
    <xf numFmtId="0" fontId="30" fillId="7" borderId="0" xfId="0" applyFont="1" applyFill="1" applyBorder="1" applyAlignment="1">
      <alignment vertical="center"/>
    </xf>
    <xf numFmtId="0" fontId="31" fillId="4" borderId="0" xfId="0" applyFont="1" applyFill="1" applyBorder="1" applyAlignment="1">
      <alignment vertical="center"/>
    </xf>
    <xf numFmtId="1" fontId="0" fillId="2" borderId="6"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3" borderId="11" xfId="0" applyNumberFormat="1" applyFont="1" applyFill="1" applyBorder="1" applyAlignment="1">
      <alignment horizontal="center" vertical="center"/>
    </xf>
    <xf numFmtId="164" fontId="12" fillId="0" borderId="26" xfId="0" applyNumberFormat="1" applyFont="1" applyFill="1" applyBorder="1" applyAlignment="1">
      <alignment horizontal="center" vertical="center"/>
    </xf>
    <xf numFmtId="0" fontId="28" fillId="8" borderId="0" xfId="0" applyFont="1" applyFill="1" applyBorder="1" applyAlignment="1">
      <alignment horizontal="left" vertical="top"/>
    </xf>
    <xf numFmtId="0" fontId="29" fillId="8" borderId="0" xfId="0" applyFont="1" applyFill="1" applyBorder="1" applyAlignment="1">
      <alignment horizontal="center" vertical="center"/>
    </xf>
    <xf numFmtId="0" fontId="28" fillId="8" borderId="0" xfId="0" applyFont="1" applyFill="1" applyBorder="1" applyAlignment="1">
      <alignment horizontal="center" vertical="center"/>
    </xf>
    <xf numFmtId="0" fontId="30" fillId="8" borderId="0" xfId="0" applyFont="1" applyFill="1" applyBorder="1" applyAlignment="1">
      <alignment vertical="center"/>
    </xf>
    <xf numFmtId="0" fontId="9" fillId="0" borderId="2" xfId="0" applyFont="1" applyFill="1" applyBorder="1" applyAlignment="1">
      <alignment horizontal="left" vertical="center"/>
    </xf>
  </cellXfs>
  <cellStyles count="17">
    <cellStyle name="Comma 2" xfId="2"/>
    <cellStyle name="Comma 3" xfId="3"/>
    <cellStyle name="Comma 4" xfId="4"/>
    <cellStyle name="Currency 2" xfId="5"/>
    <cellStyle name="Followed Hyperlink" xfId="11" builtinId="9" hidden="1"/>
    <cellStyle name="Followed Hyperlink" xfId="13" builtinId="9" hidden="1"/>
    <cellStyle name="Hyperlink" xfId="10" builtinId="8" hidden="1"/>
    <cellStyle name="Hyperlink" xfId="12" builtinId="8" hidden="1"/>
    <cellStyle name="Hyperlink" xfId="16" builtinId="8"/>
    <cellStyle name="Normal" xfId="0" builtinId="0"/>
    <cellStyle name="Normal 2" xfId="1"/>
    <cellStyle name="Normal 2 2" xfId="15"/>
    <cellStyle name="Normal 3" xfId="6"/>
    <cellStyle name="Normal 4" xfId="7"/>
    <cellStyle name="Percent 2" xfId="8"/>
    <cellStyle name="Percent 3" xfId="9"/>
    <cellStyle name="Percen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abSelected="1" zoomScale="80" zoomScaleNormal="80" workbookViewId="0">
      <pane ySplit="5" topLeftCell="A6" activePane="bottomLeft" state="frozen"/>
      <selection sqref="A1:F1"/>
      <selection pane="bottomLeft"/>
    </sheetView>
  </sheetViews>
  <sheetFormatPr defaultRowHeight="39.75" customHeight="1" x14ac:dyDescent="0.25"/>
  <cols>
    <col min="1" max="1" width="50.625" style="7" customWidth="1"/>
    <col min="2" max="2" width="55.625" style="100" customWidth="1"/>
    <col min="3" max="5" width="18.625" style="16" customWidth="1"/>
    <col min="6" max="6" width="71.625" style="7" customWidth="1"/>
    <col min="7" max="16384" width="9" style="10"/>
  </cols>
  <sheetData>
    <row r="1" spans="1:6" s="140" customFormat="1" ht="46.5" x14ac:dyDescent="0.25">
      <c r="A1" s="136" t="s">
        <v>93</v>
      </c>
      <c r="B1" s="137"/>
      <c r="C1" s="138"/>
      <c r="D1" s="138"/>
      <c r="E1" s="138"/>
      <c r="F1" s="139"/>
    </row>
    <row r="2" spans="1:6" ht="33" customHeight="1" x14ac:dyDescent="0.25">
      <c r="A2" s="135" t="s">
        <v>95</v>
      </c>
      <c r="B2" s="135"/>
      <c r="C2" s="135"/>
      <c r="D2" s="135"/>
      <c r="E2" s="135"/>
      <c r="F2" s="135"/>
    </row>
    <row r="3" spans="1:6" ht="21.95" customHeight="1" x14ac:dyDescent="0.25">
      <c r="A3" s="54" t="s">
        <v>96</v>
      </c>
      <c r="B3" s="86"/>
      <c r="C3" s="9"/>
      <c r="D3" s="9"/>
      <c r="E3" s="29"/>
      <c r="F3" s="54" t="s">
        <v>21</v>
      </c>
    </row>
    <row r="4" spans="1:6" ht="16.5" customHeight="1" thickBot="1" x14ac:dyDescent="0.3">
      <c r="B4" s="87"/>
      <c r="C4" s="17"/>
      <c r="D4" s="17"/>
      <c r="E4" s="17"/>
      <c r="F4" s="10"/>
    </row>
    <row r="5" spans="1:6" ht="30" customHeight="1" thickBot="1" x14ac:dyDescent="0.3">
      <c r="A5" s="18"/>
      <c r="B5" s="88" t="s">
        <v>97</v>
      </c>
      <c r="C5" s="10"/>
      <c r="D5" s="10"/>
      <c r="E5" s="19"/>
      <c r="F5" s="11"/>
    </row>
    <row r="6" spans="1:6" ht="16.5" customHeight="1" thickBot="1" x14ac:dyDescent="0.3">
      <c r="B6" s="87"/>
      <c r="C6" s="17"/>
      <c r="D6" s="17"/>
      <c r="E6" s="17"/>
      <c r="F6" s="10"/>
    </row>
    <row r="7" spans="1:6" ht="30" customHeight="1" thickBot="1" x14ac:dyDescent="0.3">
      <c r="A7" s="18"/>
      <c r="B7" s="89" t="s">
        <v>111</v>
      </c>
      <c r="C7" s="52"/>
      <c r="D7" s="52"/>
      <c r="E7" s="52"/>
      <c r="F7" s="53"/>
    </row>
    <row r="8" spans="1:6" ht="30" customHeight="1" x14ac:dyDescent="0.25">
      <c r="A8" s="32" t="s">
        <v>22</v>
      </c>
      <c r="B8" s="90" t="s">
        <v>15</v>
      </c>
      <c r="C8" s="12" t="s">
        <v>7</v>
      </c>
      <c r="D8" s="12">
        <v>2017</v>
      </c>
      <c r="E8" s="12">
        <v>2018</v>
      </c>
      <c r="F8" s="46" t="s">
        <v>18</v>
      </c>
    </row>
    <row r="9" spans="1:6" ht="12" customHeight="1" x14ac:dyDescent="0.25">
      <c r="A9" s="33"/>
      <c r="B9" s="91"/>
      <c r="C9" s="22"/>
      <c r="D9" s="22"/>
      <c r="E9" s="22"/>
      <c r="F9" s="34"/>
    </row>
    <row r="10" spans="1:6" ht="30" customHeight="1" x14ac:dyDescent="0.25">
      <c r="A10" s="35" t="s">
        <v>0</v>
      </c>
      <c r="B10" s="92"/>
      <c r="C10" s="23"/>
      <c r="D10" s="23"/>
      <c r="E10" s="23"/>
      <c r="F10" s="36"/>
    </row>
    <row r="11" spans="1:6" ht="30" customHeight="1" x14ac:dyDescent="0.25">
      <c r="A11" s="37" t="s">
        <v>101</v>
      </c>
      <c r="B11" s="93" t="s">
        <v>98</v>
      </c>
      <c r="C11" s="141"/>
      <c r="D11" s="141"/>
      <c r="E11" s="141"/>
      <c r="F11" s="47"/>
    </row>
    <row r="12" spans="1:6" ht="30" customHeight="1" x14ac:dyDescent="0.25">
      <c r="A12" s="38" t="s">
        <v>102</v>
      </c>
      <c r="B12" s="94" t="s">
        <v>99</v>
      </c>
      <c r="C12" s="25"/>
      <c r="D12" s="25"/>
      <c r="E12" s="25"/>
      <c r="F12" s="48"/>
    </row>
    <row r="13" spans="1:6" s="11" customFormat="1" ht="30" customHeight="1" x14ac:dyDescent="0.25">
      <c r="A13" s="39" t="s">
        <v>11</v>
      </c>
      <c r="B13" s="95" t="s">
        <v>100</v>
      </c>
      <c r="C13" s="26">
        <f ca="1">C11*C12</f>
        <v>0</v>
      </c>
      <c r="D13" s="26">
        <f t="shared" ref="D13:E13" ca="1" si="0">D11*D12</f>
        <v>0</v>
      </c>
      <c r="E13" s="26">
        <f t="shared" ca="1" si="0"/>
        <v>0</v>
      </c>
      <c r="F13" s="49"/>
    </row>
    <row r="14" spans="1:6" ht="12" customHeight="1" x14ac:dyDescent="0.25">
      <c r="A14" s="33"/>
      <c r="B14" s="91"/>
      <c r="C14" s="22"/>
      <c r="D14" s="22"/>
      <c r="E14" s="22"/>
      <c r="F14" s="34"/>
    </row>
    <row r="15" spans="1:6" s="11" customFormat="1" ht="30" customHeight="1" x14ac:dyDescent="0.25">
      <c r="A15" s="40" t="s">
        <v>92</v>
      </c>
      <c r="B15" s="133" t="s">
        <v>110</v>
      </c>
      <c r="C15" s="134"/>
      <c r="D15" s="134"/>
      <c r="E15" s="134"/>
      <c r="F15" s="101"/>
    </row>
    <row r="16" spans="1:6" ht="30" customHeight="1" x14ac:dyDescent="0.25">
      <c r="A16" s="41"/>
      <c r="B16" s="93" t="s">
        <v>103</v>
      </c>
      <c r="C16" s="25"/>
      <c r="D16" s="25"/>
      <c r="E16" s="25"/>
      <c r="F16" s="48"/>
    </row>
    <row r="17" spans="1:6" ht="30" customHeight="1" x14ac:dyDescent="0.25">
      <c r="A17" s="41"/>
      <c r="B17" s="93" t="s">
        <v>104</v>
      </c>
      <c r="C17" s="25"/>
      <c r="D17" s="25"/>
      <c r="E17" s="25"/>
      <c r="F17" s="48"/>
    </row>
    <row r="18" spans="1:6" ht="30" customHeight="1" x14ac:dyDescent="0.25">
      <c r="A18" s="41"/>
      <c r="B18" s="93" t="s">
        <v>105</v>
      </c>
      <c r="C18" s="25"/>
      <c r="D18" s="25"/>
      <c r="E18" s="25"/>
      <c r="F18" s="48"/>
    </row>
    <row r="19" spans="1:6" ht="30" customHeight="1" x14ac:dyDescent="0.25">
      <c r="A19" s="41"/>
      <c r="B19" s="93" t="s">
        <v>106</v>
      </c>
      <c r="C19" s="25"/>
      <c r="D19" s="25"/>
      <c r="E19" s="25"/>
      <c r="F19" s="48"/>
    </row>
    <row r="20" spans="1:6" ht="30" customHeight="1" x14ac:dyDescent="0.25">
      <c r="A20" s="41"/>
      <c r="B20" s="93" t="s">
        <v>107</v>
      </c>
      <c r="C20" s="25"/>
      <c r="D20" s="25"/>
      <c r="E20" s="25"/>
      <c r="F20" s="48"/>
    </row>
    <row r="21" spans="1:6" s="11" customFormat="1" ht="30" customHeight="1" x14ac:dyDescent="0.25">
      <c r="A21" s="42" t="s">
        <v>26</v>
      </c>
      <c r="B21" s="96" t="s">
        <v>108</v>
      </c>
      <c r="C21" s="26">
        <f ca="1">SUM(C16:C20)</f>
        <v>0</v>
      </c>
      <c r="D21" s="26">
        <f t="shared" ref="D21:E21" ca="1" si="1">SUM(D16:D20)</f>
        <v>0</v>
      </c>
      <c r="E21" s="26">
        <f t="shared" ca="1" si="1"/>
        <v>0</v>
      </c>
      <c r="F21" s="49"/>
    </row>
    <row r="22" spans="1:6" s="11" customFormat="1" ht="30" customHeight="1" x14ac:dyDescent="0.25">
      <c r="A22" s="42" t="s">
        <v>25</v>
      </c>
      <c r="B22" s="96" t="s">
        <v>109</v>
      </c>
      <c r="C22" s="26">
        <f ca="1">C21*C11</f>
        <v>0</v>
      </c>
      <c r="D22" s="26">
        <f ca="1">D21*D11</f>
        <v>0</v>
      </c>
      <c r="E22" s="26">
        <f ca="1">E21*E11</f>
        <v>0</v>
      </c>
      <c r="F22" s="49"/>
    </row>
    <row r="23" spans="1:6" ht="12" customHeight="1" x14ac:dyDescent="0.25">
      <c r="A23" s="33"/>
      <c r="B23" s="91"/>
      <c r="C23" s="142"/>
      <c r="D23" s="142"/>
      <c r="E23" s="142"/>
      <c r="F23" s="34"/>
    </row>
    <row r="24" spans="1:6" ht="30" customHeight="1" x14ac:dyDescent="0.25">
      <c r="A24" s="35" t="s">
        <v>1</v>
      </c>
      <c r="B24" s="92"/>
      <c r="C24" s="143"/>
      <c r="D24" s="143"/>
      <c r="E24" s="143"/>
      <c r="F24" s="36"/>
    </row>
    <row r="25" spans="1:6" s="11" customFormat="1" ht="30" customHeight="1" thickBot="1" x14ac:dyDescent="0.3">
      <c r="A25" s="43" t="str">
        <f ca="1">"Gross Profit ($) - "&amp;A7</f>
        <v xml:space="preserve">Gross Profit ($) - </v>
      </c>
      <c r="B25" s="97" t="s">
        <v>112</v>
      </c>
      <c r="C25" s="144">
        <f ca="1">C13-C22</f>
        <v>0</v>
      </c>
      <c r="D25" s="144">
        <f t="shared" ref="D25:E25" ca="1" si="2">D13-D22</f>
        <v>0</v>
      </c>
      <c r="E25" s="144">
        <f t="shared" ca="1" si="2"/>
        <v>0</v>
      </c>
      <c r="F25" s="45"/>
    </row>
    <row r="26" spans="1:6" ht="43.5" customHeight="1" thickBot="1" x14ac:dyDescent="0.3">
      <c r="A26" s="60"/>
      <c r="B26" s="98"/>
      <c r="C26" s="61"/>
      <c r="D26" s="61"/>
      <c r="E26" s="61"/>
      <c r="F26" s="60"/>
    </row>
    <row r="27" spans="1:6" ht="30" customHeight="1" thickBot="1" x14ac:dyDescent="0.3">
      <c r="A27" s="18"/>
      <c r="B27" s="89" t="s">
        <v>115</v>
      </c>
      <c r="C27" s="52"/>
      <c r="D27" s="52"/>
      <c r="E27" s="52"/>
      <c r="F27" s="53"/>
    </row>
    <row r="28" spans="1:6" ht="30" customHeight="1" x14ac:dyDescent="0.25">
      <c r="A28" s="32" t="s">
        <v>22</v>
      </c>
      <c r="B28" s="90" t="s">
        <v>15</v>
      </c>
      <c r="C28" s="12" t="s">
        <v>7</v>
      </c>
      <c r="D28" s="12">
        <v>2017</v>
      </c>
      <c r="E28" s="12">
        <v>2018</v>
      </c>
      <c r="F28" s="46" t="s">
        <v>18</v>
      </c>
    </row>
    <row r="29" spans="1:6" ht="12" customHeight="1" x14ac:dyDescent="0.25">
      <c r="A29" s="33"/>
      <c r="B29" s="91"/>
      <c r="C29" s="22"/>
      <c r="D29" s="22"/>
      <c r="E29" s="22"/>
      <c r="F29" s="34"/>
    </row>
    <row r="30" spans="1:6" ht="30" customHeight="1" x14ac:dyDescent="0.25">
      <c r="A30" s="35" t="s">
        <v>0</v>
      </c>
      <c r="B30" s="92"/>
      <c r="C30" s="23"/>
      <c r="D30" s="23"/>
      <c r="E30" s="23"/>
      <c r="F30" s="36"/>
    </row>
    <row r="31" spans="1:6" ht="30" customHeight="1" x14ac:dyDescent="0.25">
      <c r="A31" s="37" t="s">
        <v>101</v>
      </c>
      <c r="B31" s="93" t="s">
        <v>98</v>
      </c>
      <c r="C31" s="141"/>
      <c r="D31" s="141"/>
      <c r="E31" s="141"/>
      <c r="F31" s="47"/>
    </row>
    <row r="32" spans="1:6" ht="30" customHeight="1" x14ac:dyDescent="0.25">
      <c r="A32" s="38" t="s">
        <v>102</v>
      </c>
      <c r="B32" s="94" t="s">
        <v>99</v>
      </c>
      <c r="C32" s="25"/>
      <c r="D32" s="25"/>
      <c r="E32" s="25"/>
      <c r="F32" s="48"/>
    </row>
    <row r="33" spans="1:6" s="11" customFormat="1" ht="30" customHeight="1" x14ac:dyDescent="0.25">
      <c r="A33" s="39" t="s">
        <v>11</v>
      </c>
      <c r="B33" s="95" t="s">
        <v>100</v>
      </c>
      <c r="C33" s="26">
        <f ca="1">C31*C32</f>
        <v>0</v>
      </c>
      <c r="D33" s="26">
        <f t="shared" ref="D33:E33" ca="1" si="3">D31*D32</f>
        <v>0</v>
      </c>
      <c r="E33" s="26">
        <f t="shared" ca="1" si="3"/>
        <v>0</v>
      </c>
      <c r="F33" s="49"/>
    </row>
    <row r="34" spans="1:6" ht="12" customHeight="1" x14ac:dyDescent="0.25">
      <c r="A34" s="33"/>
      <c r="B34" s="91"/>
      <c r="C34" s="22"/>
      <c r="D34" s="22"/>
      <c r="E34" s="22"/>
      <c r="F34" s="34"/>
    </row>
    <row r="35" spans="1:6" s="11" customFormat="1" ht="30" customHeight="1" x14ac:dyDescent="0.25">
      <c r="A35" s="40" t="s">
        <v>92</v>
      </c>
      <c r="B35" s="133" t="s">
        <v>110</v>
      </c>
      <c r="C35" s="134"/>
      <c r="D35" s="134"/>
      <c r="E35" s="134"/>
      <c r="F35" s="101"/>
    </row>
    <row r="36" spans="1:6" ht="30" customHeight="1" x14ac:dyDescent="0.25">
      <c r="A36" s="41"/>
      <c r="B36" s="93" t="s">
        <v>103</v>
      </c>
      <c r="C36" s="25"/>
      <c r="D36" s="25"/>
      <c r="E36" s="25"/>
      <c r="F36" s="48"/>
    </row>
    <row r="37" spans="1:6" ht="30" customHeight="1" x14ac:dyDescent="0.25">
      <c r="A37" s="41"/>
      <c r="B37" s="93" t="s">
        <v>104</v>
      </c>
      <c r="C37" s="25"/>
      <c r="D37" s="25"/>
      <c r="E37" s="25"/>
      <c r="F37" s="48"/>
    </row>
    <row r="38" spans="1:6" ht="30" customHeight="1" x14ac:dyDescent="0.25">
      <c r="A38" s="41"/>
      <c r="B38" s="93" t="s">
        <v>105</v>
      </c>
      <c r="C38" s="25"/>
      <c r="D38" s="25"/>
      <c r="E38" s="25"/>
      <c r="F38" s="48"/>
    </row>
    <row r="39" spans="1:6" ht="30" customHeight="1" x14ac:dyDescent="0.25">
      <c r="A39" s="41"/>
      <c r="B39" s="93" t="s">
        <v>106</v>
      </c>
      <c r="C39" s="25"/>
      <c r="D39" s="25"/>
      <c r="E39" s="25"/>
      <c r="F39" s="48"/>
    </row>
    <row r="40" spans="1:6" ht="30" customHeight="1" x14ac:dyDescent="0.25">
      <c r="A40" s="41"/>
      <c r="B40" s="93" t="s">
        <v>107</v>
      </c>
      <c r="C40" s="25"/>
      <c r="D40" s="25"/>
      <c r="E40" s="25"/>
      <c r="F40" s="48"/>
    </row>
    <row r="41" spans="1:6" s="11" customFormat="1" ht="30" customHeight="1" x14ac:dyDescent="0.25">
      <c r="A41" s="42" t="s">
        <v>26</v>
      </c>
      <c r="B41" s="96" t="s">
        <v>108</v>
      </c>
      <c r="C41" s="26">
        <f ca="1">SUM(C36:C40)</f>
        <v>0</v>
      </c>
      <c r="D41" s="26">
        <f t="shared" ref="D41:E41" ca="1" si="4">SUM(D36:D40)</f>
        <v>0</v>
      </c>
      <c r="E41" s="26">
        <f t="shared" ca="1" si="4"/>
        <v>0</v>
      </c>
      <c r="F41" s="49"/>
    </row>
    <row r="42" spans="1:6" s="11" customFormat="1" ht="30" customHeight="1" x14ac:dyDescent="0.25">
      <c r="A42" s="42" t="s">
        <v>25</v>
      </c>
      <c r="B42" s="96" t="s">
        <v>109</v>
      </c>
      <c r="C42" s="26">
        <f ca="1">C41*C31</f>
        <v>0</v>
      </c>
      <c r="D42" s="26">
        <f ca="1">D41*D31</f>
        <v>0</v>
      </c>
      <c r="E42" s="26">
        <f ca="1">E41*E31</f>
        <v>0</v>
      </c>
      <c r="F42" s="49"/>
    </row>
    <row r="43" spans="1:6" ht="12" customHeight="1" x14ac:dyDescent="0.25">
      <c r="A43" s="33"/>
      <c r="B43" s="91"/>
      <c r="C43" s="142"/>
      <c r="D43" s="142"/>
      <c r="E43" s="142"/>
      <c r="F43" s="34"/>
    </row>
    <row r="44" spans="1:6" ht="30" customHeight="1" x14ac:dyDescent="0.25">
      <c r="A44" s="35" t="s">
        <v>1</v>
      </c>
      <c r="B44" s="92"/>
      <c r="C44" s="143"/>
      <c r="D44" s="143"/>
      <c r="E44" s="143"/>
      <c r="F44" s="36"/>
    </row>
    <row r="45" spans="1:6" s="11" customFormat="1" ht="30" customHeight="1" thickBot="1" x14ac:dyDescent="0.3">
      <c r="A45" s="43" t="str">
        <f ca="1">"Gross Profit ($) - "&amp;A27</f>
        <v xml:space="preserve">Gross Profit ($) - </v>
      </c>
      <c r="B45" s="97" t="s">
        <v>112</v>
      </c>
      <c r="C45" s="144">
        <f ca="1">C33-C42</f>
        <v>0</v>
      </c>
      <c r="D45" s="144">
        <f t="shared" ref="D45:E45" ca="1" si="5">D33-D42</f>
        <v>0</v>
      </c>
      <c r="E45" s="144">
        <f t="shared" ca="1" si="5"/>
        <v>0</v>
      </c>
      <c r="F45" s="45"/>
    </row>
    <row r="46" spans="1:6" ht="43.5" customHeight="1" thickBot="1" x14ac:dyDescent="0.3">
      <c r="A46" s="60"/>
      <c r="B46" s="98"/>
      <c r="C46" s="61"/>
      <c r="D46" s="61"/>
      <c r="E46" s="61"/>
      <c r="F46" s="60"/>
    </row>
    <row r="47" spans="1:6" ht="30" customHeight="1" thickBot="1" x14ac:dyDescent="0.3">
      <c r="A47" s="18"/>
      <c r="B47" s="89" t="s">
        <v>114</v>
      </c>
      <c r="C47" s="52"/>
      <c r="D47" s="52"/>
      <c r="E47" s="52"/>
      <c r="F47" s="53"/>
    </row>
    <row r="48" spans="1:6" ht="30" customHeight="1" x14ac:dyDescent="0.25">
      <c r="A48" s="32" t="s">
        <v>22</v>
      </c>
      <c r="B48" s="90" t="s">
        <v>15</v>
      </c>
      <c r="C48" s="12" t="s">
        <v>7</v>
      </c>
      <c r="D48" s="12">
        <v>2017</v>
      </c>
      <c r="E48" s="12">
        <v>2018</v>
      </c>
      <c r="F48" s="46" t="s">
        <v>18</v>
      </c>
    </row>
    <row r="49" spans="1:6" ht="12" customHeight="1" x14ac:dyDescent="0.25">
      <c r="A49" s="33"/>
      <c r="B49" s="91"/>
      <c r="C49" s="22"/>
      <c r="D49" s="22"/>
      <c r="E49" s="22"/>
      <c r="F49" s="34"/>
    </row>
    <row r="50" spans="1:6" ht="30" customHeight="1" x14ac:dyDescent="0.25">
      <c r="A50" s="35" t="s">
        <v>0</v>
      </c>
      <c r="B50" s="92"/>
      <c r="C50" s="23"/>
      <c r="D50" s="23"/>
      <c r="E50" s="23"/>
      <c r="F50" s="36"/>
    </row>
    <row r="51" spans="1:6" ht="30" customHeight="1" x14ac:dyDescent="0.25">
      <c r="A51" s="37" t="s">
        <v>101</v>
      </c>
      <c r="B51" s="93" t="s">
        <v>98</v>
      </c>
      <c r="C51" s="141"/>
      <c r="D51" s="141"/>
      <c r="E51" s="141"/>
      <c r="F51" s="47"/>
    </row>
    <row r="52" spans="1:6" ht="30" customHeight="1" x14ac:dyDescent="0.25">
      <c r="A52" s="38" t="s">
        <v>102</v>
      </c>
      <c r="B52" s="94" t="s">
        <v>99</v>
      </c>
      <c r="C52" s="25"/>
      <c r="D52" s="25"/>
      <c r="E52" s="25"/>
      <c r="F52" s="48"/>
    </row>
    <row r="53" spans="1:6" s="11" customFormat="1" ht="30" customHeight="1" x14ac:dyDescent="0.25">
      <c r="A53" s="39" t="s">
        <v>11</v>
      </c>
      <c r="B53" s="95" t="s">
        <v>100</v>
      </c>
      <c r="C53" s="26">
        <f ca="1">C51*C52</f>
        <v>0</v>
      </c>
      <c r="D53" s="26">
        <f t="shared" ref="D53:E53" ca="1" si="6">D51*D52</f>
        <v>0</v>
      </c>
      <c r="E53" s="26">
        <f t="shared" ca="1" si="6"/>
        <v>0</v>
      </c>
      <c r="F53" s="49"/>
    </row>
    <row r="54" spans="1:6" ht="12" customHeight="1" x14ac:dyDescent="0.25">
      <c r="A54" s="33"/>
      <c r="B54" s="91"/>
      <c r="C54" s="22"/>
      <c r="D54" s="22"/>
      <c r="E54" s="22"/>
      <c r="F54" s="34"/>
    </row>
    <row r="55" spans="1:6" s="11" customFormat="1" ht="30" customHeight="1" x14ac:dyDescent="0.25">
      <c r="A55" s="40" t="s">
        <v>92</v>
      </c>
      <c r="B55" s="133" t="s">
        <v>110</v>
      </c>
      <c r="C55" s="134"/>
      <c r="D55" s="134"/>
      <c r="E55" s="134"/>
      <c r="F55" s="101"/>
    </row>
    <row r="56" spans="1:6" ht="30" customHeight="1" x14ac:dyDescent="0.25">
      <c r="A56" s="41"/>
      <c r="B56" s="93" t="s">
        <v>103</v>
      </c>
      <c r="C56" s="25"/>
      <c r="D56" s="25"/>
      <c r="E56" s="25"/>
      <c r="F56" s="48"/>
    </row>
    <row r="57" spans="1:6" ht="30" customHeight="1" x14ac:dyDescent="0.25">
      <c r="A57" s="41"/>
      <c r="B57" s="93" t="s">
        <v>104</v>
      </c>
      <c r="C57" s="25"/>
      <c r="D57" s="25"/>
      <c r="E57" s="25"/>
      <c r="F57" s="48"/>
    </row>
    <row r="58" spans="1:6" ht="30" customHeight="1" x14ac:dyDescent="0.25">
      <c r="A58" s="41"/>
      <c r="B58" s="93" t="s">
        <v>105</v>
      </c>
      <c r="C58" s="25"/>
      <c r="D58" s="25"/>
      <c r="E58" s="25"/>
      <c r="F58" s="48"/>
    </row>
    <row r="59" spans="1:6" ht="30" customHeight="1" x14ac:dyDescent="0.25">
      <c r="A59" s="41"/>
      <c r="B59" s="93" t="s">
        <v>106</v>
      </c>
      <c r="C59" s="25"/>
      <c r="D59" s="25"/>
      <c r="E59" s="25"/>
      <c r="F59" s="48"/>
    </row>
    <row r="60" spans="1:6" ht="30" customHeight="1" x14ac:dyDescent="0.25">
      <c r="A60" s="41"/>
      <c r="B60" s="93" t="s">
        <v>107</v>
      </c>
      <c r="C60" s="25"/>
      <c r="D60" s="25"/>
      <c r="E60" s="25"/>
      <c r="F60" s="48"/>
    </row>
    <row r="61" spans="1:6" s="11" customFormat="1" ht="30" customHeight="1" x14ac:dyDescent="0.25">
      <c r="A61" s="42" t="s">
        <v>26</v>
      </c>
      <c r="B61" s="96" t="s">
        <v>108</v>
      </c>
      <c r="C61" s="26">
        <f ca="1">SUM(C56:C60)</f>
        <v>0</v>
      </c>
      <c r="D61" s="26">
        <f t="shared" ref="D61:E61" ca="1" si="7">SUM(D56:D60)</f>
        <v>0</v>
      </c>
      <c r="E61" s="26">
        <f t="shared" ca="1" si="7"/>
        <v>0</v>
      </c>
      <c r="F61" s="49"/>
    </row>
    <row r="62" spans="1:6" s="11" customFormat="1" ht="30" customHeight="1" x14ac:dyDescent="0.25">
      <c r="A62" s="42" t="s">
        <v>25</v>
      </c>
      <c r="B62" s="96" t="s">
        <v>109</v>
      </c>
      <c r="C62" s="26">
        <f ca="1">C61*C51</f>
        <v>0</v>
      </c>
      <c r="D62" s="26">
        <f ca="1">D61*D51</f>
        <v>0</v>
      </c>
      <c r="E62" s="26">
        <f ca="1">E61*E51</f>
        <v>0</v>
      </c>
      <c r="F62" s="49"/>
    </row>
    <row r="63" spans="1:6" ht="12" customHeight="1" x14ac:dyDescent="0.25">
      <c r="A63" s="33"/>
      <c r="B63" s="91"/>
      <c r="C63" s="142"/>
      <c r="D63" s="142"/>
      <c r="E63" s="142"/>
      <c r="F63" s="34"/>
    </row>
    <row r="64" spans="1:6" ht="30" customHeight="1" x14ac:dyDescent="0.25">
      <c r="A64" s="35" t="s">
        <v>1</v>
      </c>
      <c r="B64" s="92"/>
      <c r="C64" s="143"/>
      <c r="D64" s="143"/>
      <c r="E64" s="143"/>
      <c r="F64" s="36"/>
    </row>
    <row r="65" spans="1:6" s="11" customFormat="1" ht="30" customHeight="1" thickBot="1" x14ac:dyDescent="0.3">
      <c r="A65" s="43" t="str">
        <f ca="1">"Gross Profit ($) - "&amp;A47</f>
        <v xml:space="preserve">Gross Profit ($) - </v>
      </c>
      <c r="B65" s="97" t="s">
        <v>112</v>
      </c>
      <c r="C65" s="144">
        <f ca="1">C53-C62</f>
        <v>0</v>
      </c>
      <c r="D65" s="144">
        <f t="shared" ref="D65:E65" ca="1" si="8">D53-D62</f>
        <v>0</v>
      </c>
      <c r="E65" s="144">
        <f t="shared" ca="1" si="8"/>
        <v>0</v>
      </c>
      <c r="F65" s="45"/>
    </row>
    <row r="66" spans="1:6" ht="43.5" customHeight="1" thickBot="1" x14ac:dyDescent="0.3">
      <c r="A66" s="60"/>
      <c r="B66" s="98"/>
      <c r="C66" s="61"/>
      <c r="D66" s="61"/>
      <c r="E66" s="61"/>
      <c r="F66" s="60"/>
    </row>
    <row r="67" spans="1:6" ht="30" customHeight="1" thickBot="1" x14ac:dyDescent="0.3">
      <c r="A67" s="18"/>
      <c r="B67" s="89" t="s">
        <v>113</v>
      </c>
      <c r="C67" s="52"/>
      <c r="D67" s="52"/>
      <c r="E67" s="52"/>
      <c r="F67" s="53"/>
    </row>
    <row r="68" spans="1:6" ht="30" customHeight="1" x14ac:dyDescent="0.25">
      <c r="A68" s="32" t="s">
        <v>22</v>
      </c>
      <c r="B68" s="90" t="s">
        <v>15</v>
      </c>
      <c r="C68" s="12" t="s">
        <v>7</v>
      </c>
      <c r="D68" s="12">
        <v>2017</v>
      </c>
      <c r="E68" s="12">
        <v>2018</v>
      </c>
      <c r="F68" s="46" t="s">
        <v>18</v>
      </c>
    </row>
    <row r="69" spans="1:6" ht="12" customHeight="1" x14ac:dyDescent="0.25">
      <c r="A69" s="33"/>
      <c r="B69" s="91"/>
      <c r="C69" s="22"/>
      <c r="D69" s="22"/>
      <c r="E69" s="22"/>
      <c r="F69" s="34"/>
    </row>
    <row r="70" spans="1:6" ht="30" customHeight="1" x14ac:dyDescent="0.25">
      <c r="A70" s="35" t="s">
        <v>0</v>
      </c>
      <c r="B70" s="92"/>
      <c r="C70" s="23"/>
      <c r="D70" s="23"/>
      <c r="E70" s="23"/>
      <c r="F70" s="36"/>
    </row>
    <row r="71" spans="1:6" ht="30" customHeight="1" x14ac:dyDescent="0.25">
      <c r="A71" s="37" t="s">
        <v>101</v>
      </c>
      <c r="B71" s="93" t="s">
        <v>98</v>
      </c>
      <c r="C71" s="141"/>
      <c r="D71" s="141"/>
      <c r="E71" s="141"/>
      <c r="F71" s="47"/>
    </row>
    <row r="72" spans="1:6" ht="30" customHeight="1" x14ac:dyDescent="0.25">
      <c r="A72" s="38" t="s">
        <v>102</v>
      </c>
      <c r="B72" s="94" t="s">
        <v>99</v>
      </c>
      <c r="C72" s="25"/>
      <c r="D72" s="25"/>
      <c r="E72" s="25"/>
      <c r="F72" s="48"/>
    </row>
    <row r="73" spans="1:6" s="11" customFormat="1" ht="30" customHeight="1" x14ac:dyDescent="0.25">
      <c r="A73" s="39" t="s">
        <v>11</v>
      </c>
      <c r="B73" s="95" t="s">
        <v>100</v>
      </c>
      <c r="C73" s="26">
        <f ca="1">C71*C72</f>
        <v>0</v>
      </c>
      <c r="D73" s="26">
        <f t="shared" ref="D73:E73" ca="1" si="9">D71*D72</f>
        <v>0</v>
      </c>
      <c r="E73" s="26">
        <f t="shared" ca="1" si="9"/>
        <v>0</v>
      </c>
      <c r="F73" s="49"/>
    </row>
    <row r="74" spans="1:6" ht="12" customHeight="1" x14ac:dyDescent="0.25">
      <c r="A74" s="33"/>
      <c r="B74" s="91"/>
      <c r="C74" s="22"/>
      <c r="D74" s="22"/>
      <c r="E74" s="22"/>
      <c r="F74" s="34"/>
    </row>
    <row r="75" spans="1:6" s="11" customFormat="1" ht="30" customHeight="1" x14ac:dyDescent="0.25">
      <c r="A75" s="40" t="s">
        <v>92</v>
      </c>
      <c r="B75" s="133" t="s">
        <v>110</v>
      </c>
      <c r="C75" s="134"/>
      <c r="D75" s="134"/>
      <c r="E75" s="134"/>
      <c r="F75" s="101"/>
    </row>
    <row r="76" spans="1:6" ht="30" customHeight="1" x14ac:dyDescent="0.25">
      <c r="A76" s="41"/>
      <c r="B76" s="93" t="s">
        <v>103</v>
      </c>
      <c r="C76" s="25"/>
      <c r="D76" s="25"/>
      <c r="E76" s="25"/>
      <c r="F76" s="48"/>
    </row>
    <row r="77" spans="1:6" ht="30" customHeight="1" x14ac:dyDescent="0.25">
      <c r="A77" s="41"/>
      <c r="B77" s="93" t="s">
        <v>104</v>
      </c>
      <c r="C77" s="25"/>
      <c r="D77" s="25"/>
      <c r="E77" s="25"/>
      <c r="F77" s="48"/>
    </row>
    <row r="78" spans="1:6" ht="30" customHeight="1" x14ac:dyDescent="0.25">
      <c r="A78" s="41"/>
      <c r="B78" s="93" t="s">
        <v>105</v>
      </c>
      <c r="C78" s="25"/>
      <c r="D78" s="25"/>
      <c r="E78" s="25"/>
      <c r="F78" s="48"/>
    </row>
    <row r="79" spans="1:6" ht="30" customHeight="1" x14ac:dyDescent="0.25">
      <c r="A79" s="41"/>
      <c r="B79" s="93" t="s">
        <v>106</v>
      </c>
      <c r="C79" s="25"/>
      <c r="D79" s="25"/>
      <c r="E79" s="25"/>
      <c r="F79" s="48"/>
    </row>
    <row r="80" spans="1:6" ht="30" customHeight="1" x14ac:dyDescent="0.25">
      <c r="A80" s="41"/>
      <c r="B80" s="93" t="s">
        <v>107</v>
      </c>
      <c r="C80" s="25"/>
      <c r="D80" s="25"/>
      <c r="E80" s="25"/>
      <c r="F80" s="48"/>
    </row>
    <row r="81" spans="1:6" s="11" customFormat="1" ht="30" customHeight="1" x14ac:dyDescent="0.25">
      <c r="A81" s="42" t="s">
        <v>26</v>
      </c>
      <c r="B81" s="96" t="s">
        <v>108</v>
      </c>
      <c r="C81" s="26">
        <f ca="1">SUM(C76:C80)</f>
        <v>0</v>
      </c>
      <c r="D81" s="26">
        <f t="shared" ref="D81:E81" ca="1" si="10">SUM(D76:D80)</f>
        <v>0</v>
      </c>
      <c r="E81" s="26">
        <f t="shared" ca="1" si="10"/>
        <v>0</v>
      </c>
      <c r="F81" s="49"/>
    </row>
    <row r="82" spans="1:6" s="11" customFormat="1" ht="30" customHeight="1" x14ac:dyDescent="0.25">
      <c r="A82" s="42" t="s">
        <v>25</v>
      </c>
      <c r="B82" s="96" t="s">
        <v>109</v>
      </c>
      <c r="C82" s="26">
        <f ca="1">C81*C71</f>
        <v>0</v>
      </c>
      <c r="D82" s="26">
        <f ca="1">D81*D71</f>
        <v>0</v>
      </c>
      <c r="E82" s="26">
        <f ca="1">E81*E71</f>
        <v>0</v>
      </c>
      <c r="F82" s="49"/>
    </row>
    <row r="83" spans="1:6" ht="12" customHeight="1" x14ac:dyDescent="0.25">
      <c r="A83" s="33"/>
      <c r="B83" s="91"/>
      <c r="C83" s="142"/>
      <c r="D83" s="142"/>
      <c r="E83" s="142"/>
      <c r="F83" s="34"/>
    </row>
    <row r="84" spans="1:6" ht="30" customHeight="1" x14ac:dyDescent="0.25">
      <c r="A84" s="35" t="s">
        <v>1</v>
      </c>
      <c r="B84" s="92"/>
      <c r="C84" s="143"/>
      <c r="D84" s="143"/>
      <c r="E84" s="143"/>
      <c r="F84" s="36"/>
    </row>
    <row r="85" spans="1:6" s="11" customFormat="1" ht="30" customHeight="1" thickBot="1" x14ac:dyDescent="0.3">
      <c r="A85" s="43" t="str">
        <f ca="1">"Gross Profit ($) - "&amp;A67</f>
        <v xml:space="preserve">Gross Profit ($) - </v>
      </c>
      <c r="B85" s="97" t="s">
        <v>112</v>
      </c>
      <c r="C85" s="144">
        <f ca="1">C73-C82</f>
        <v>0</v>
      </c>
      <c r="D85" s="144">
        <f t="shared" ref="D85:E85" ca="1" si="11">D73-D82</f>
        <v>0</v>
      </c>
      <c r="E85" s="144">
        <f t="shared" ca="1" si="11"/>
        <v>0</v>
      </c>
      <c r="F85" s="45"/>
    </row>
    <row r="86" spans="1:6" ht="30" customHeight="1" x14ac:dyDescent="0.25"/>
  </sheetData>
  <protectedRanges>
    <protectedRange sqref="A7 C11:F12 C16:F20 A5 A27 C31:F32 C36:F40 A47 C51:F52 C56:F60 A67 C71:F72 C76:F80" name="Range1"/>
    <protectedRange sqref="A16:A20 A36:A40 A56:A60 A76:A80" name="Range1_1"/>
  </protectedRanges>
  <mergeCells count="5">
    <mergeCell ref="B15:E15"/>
    <mergeCell ref="B35:E35"/>
    <mergeCell ref="B55:E55"/>
    <mergeCell ref="B75:E75"/>
    <mergeCell ref="A2:F2"/>
  </mergeCells>
  <pageMargins left="0.7" right="0.7" top="0.25" bottom="0.25" header="0.3" footer="0.3"/>
  <pageSetup scale="48" fitToHeight="0" orientation="landscape" r:id="rId1"/>
  <headerFooter>
    <oddHeader>&amp;C&amp;"-,Bold"
&amp;16Start:ME Financial Starter Worksheet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zoomScale="80" zoomScaleNormal="80" workbookViewId="0"/>
  </sheetViews>
  <sheetFormatPr defaultRowHeight="39.75" customHeight="1" x14ac:dyDescent="0.25"/>
  <cols>
    <col min="1" max="1" width="60" customWidth="1"/>
    <col min="2" max="2" width="51.75" style="1" customWidth="1"/>
    <col min="3" max="4" width="18.625" style="1" customWidth="1"/>
    <col min="5" max="5" width="18.625" customWidth="1"/>
    <col min="6" max="6" width="71.625" customWidth="1"/>
  </cols>
  <sheetData>
    <row r="1" spans="1:6" s="140" customFormat="1" ht="46.5" x14ac:dyDescent="0.25">
      <c r="A1" s="145" t="s">
        <v>116</v>
      </c>
      <c r="B1" s="146"/>
      <c r="C1" s="147"/>
      <c r="D1" s="147"/>
      <c r="E1" s="147"/>
      <c r="F1" s="148"/>
    </row>
    <row r="2" spans="1:6" s="10" customFormat="1" ht="21.95" customHeight="1" x14ac:dyDescent="0.25">
      <c r="A2" s="54" t="s">
        <v>49</v>
      </c>
      <c r="B2" s="86"/>
      <c r="C2" s="29"/>
      <c r="D2" s="54" t="s">
        <v>94</v>
      </c>
    </row>
    <row r="3" spans="1:6" s="10" customFormat="1" ht="16.5" customHeight="1" thickBot="1" x14ac:dyDescent="0.3">
      <c r="A3" s="7"/>
      <c r="B3" s="87"/>
      <c r="C3" s="17"/>
      <c r="D3" s="17"/>
      <c r="E3" s="17"/>
    </row>
    <row r="4" spans="1:6" s="10" customFormat="1" ht="30" customHeight="1" thickBot="1" x14ac:dyDescent="0.3">
      <c r="A4" s="149">
        <f ca="1">'Sales and COGS'!A5</f>
        <v>0</v>
      </c>
      <c r="B4" s="88"/>
      <c r="E4" s="19"/>
      <c r="F4" s="11"/>
    </row>
    <row r="5" spans="1:6" s="10" customFormat="1" ht="16.5" customHeight="1" thickBot="1" x14ac:dyDescent="0.3">
      <c r="A5" s="7"/>
      <c r="B5" s="87"/>
      <c r="C5" s="17"/>
      <c r="D5" s="17"/>
      <c r="E5" s="17"/>
    </row>
    <row r="6" spans="1:6" s="10" customFormat="1" ht="30" customHeight="1" x14ac:dyDescent="0.25">
      <c r="A6" s="128" t="s">
        <v>22</v>
      </c>
      <c r="B6" s="129" t="s">
        <v>15</v>
      </c>
      <c r="C6" s="130" t="s">
        <v>7</v>
      </c>
      <c r="D6" s="130">
        <v>2017</v>
      </c>
      <c r="E6" s="130">
        <v>2018</v>
      </c>
      <c r="F6" s="131" t="s">
        <v>18</v>
      </c>
    </row>
    <row r="7" spans="1:6" s="10" customFormat="1" ht="12" customHeight="1" x14ac:dyDescent="0.25">
      <c r="A7" s="33"/>
      <c r="B7" s="91"/>
      <c r="C7" s="22"/>
      <c r="D7" s="22"/>
      <c r="E7" s="22"/>
      <c r="F7" s="34"/>
    </row>
    <row r="8" spans="1:6" s="11" customFormat="1" ht="30" customHeight="1" x14ac:dyDescent="0.25">
      <c r="A8" s="40" t="s">
        <v>31</v>
      </c>
      <c r="B8" s="133" t="s">
        <v>117</v>
      </c>
      <c r="C8" s="134"/>
      <c r="D8" s="134"/>
      <c r="E8" s="134"/>
      <c r="F8" s="101"/>
    </row>
    <row r="9" spans="1:6" s="10" customFormat="1" ht="30" customHeight="1" x14ac:dyDescent="0.25">
      <c r="A9" s="41"/>
      <c r="B9" s="93" t="s">
        <v>118</v>
      </c>
      <c r="C9" s="25"/>
      <c r="D9" s="25"/>
      <c r="E9" s="25"/>
      <c r="F9" s="48"/>
    </row>
    <row r="10" spans="1:6" s="10" customFormat="1" ht="30" customHeight="1" x14ac:dyDescent="0.25">
      <c r="A10" s="41"/>
      <c r="B10" s="93" t="s">
        <v>119</v>
      </c>
      <c r="C10" s="25"/>
      <c r="D10" s="25"/>
      <c r="E10" s="25"/>
      <c r="F10" s="48"/>
    </row>
    <row r="11" spans="1:6" s="10" customFormat="1" ht="30" customHeight="1" x14ac:dyDescent="0.25">
      <c r="A11" s="41"/>
      <c r="B11" s="93" t="s">
        <v>120</v>
      </c>
      <c r="C11" s="25"/>
      <c r="D11" s="25"/>
      <c r="E11" s="25"/>
      <c r="F11" s="48"/>
    </row>
    <row r="12" spans="1:6" s="10" customFormat="1" ht="30" customHeight="1" x14ac:dyDescent="0.25">
      <c r="A12" s="41"/>
      <c r="B12" s="93" t="s">
        <v>121</v>
      </c>
      <c r="C12" s="25"/>
      <c r="D12" s="25"/>
      <c r="E12" s="25"/>
      <c r="F12" s="48"/>
    </row>
    <row r="13" spans="1:6" s="10" customFormat="1" ht="30" customHeight="1" x14ac:dyDescent="0.25">
      <c r="A13" s="41"/>
      <c r="B13" s="93" t="s">
        <v>122</v>
      </c>
      <c r="C13" s="25"/>
      <c r="D13" s="25"/>
      <c r="E13" s="25"/>
      <c r="F13" s="48"/>
    </row>
    <row r="14" spans="1:6" s="10" customFormat="1" ht="30" customHeight="1" x14ac:dyDescent="0.25">
      <c r="A14" s="41"/>
      <c r="B14" s="93" t="s">
        <v>123</v>
      </c>
      <c r="C14" s="25"/>
      <c r="D14" s="25"/>
      <c r="E14" s="25"/>
      <c r="F14" s="48"/>
    </row>
    <row r="15" spans="1:6" s="11" customFormat="1" ht="30" customHeight="1" x14ac:dyDescent="0.25">
      <c r="A15" s="42" t="s">
        <v>33</v>
      </c>
      <c r="B15" s="96" t="s">
        <v>124</v>
      </c>
      <c r="C15" s="26">
        <f ca="1">SUM(C9:C14)</f>
        <v>0</v>
      </c>
      <c r="D15" s="26">
        <f t="shared" ref="D15:E15" ca="1" si="0">SUM(D9:D14)</f>
        <v>0</v>
      </c>
      <c r="E15" s="26">
        <f t="shared" ca="1" si="0"/>
        <v>0</v>
      </c>
      <c r="F15" s="49"/>
    </row>
    <row r="16" spans="1:6" s="10" customFormat="1" ht="12" customHeight="1" x14ac:dyDescent="0.25">
      <c r="A16" s="33"/>
      <c r="B16" s="91"/>
      <c r="C16" s="22"/>
      <c r="D16" s="22"/>
      <c r="E16" s="22"/>
      <c r="F16" s="34"/>
    </row>
    <row r="17" spans="1:6" s="11" customFormat="1" ht="30" customHeight="1" x14ac:dyDescent="0.25">
      <c r="A17" s="40" t="s">
        <v>47</v>
      </c>
      <c r="B17" s="133"/>
      <c r="C17" s="134"/>
      <c r="D17" s="134"/>
      <c r="E17" s="134"/>
      <c r="F17" s="101"/>
    </row>
    <row r="18" spans="1:6" s="10" customFormat="1" ht="30" customHeight="1" x14ac:dyDescent="0.25">
      <c r="A18" s="38" t="s">
        <v>52</v>
      </c>
      <c r="B18" s="109" t="s">
        <v>41</v>
      </c>
      <c r="C18" s="25">
        <v>0</v>
      </c>
      <c r="D18" s="25">
        <v>0</v>
      </c>
      <c r="E18" s="25">
        <v>0</v>
      </c>
      <c r="F18" s="48" t="s">
        <v>126</v>
      </c>
    </row>
    <row r="19" spans="1:6" s="11" customFormat="1" ht="30" customHeight="1" thickBot="1" x14ac:dyDescent="0.3">
      <c r="A19" s="43" t="s">
        <v>50</v>
      </c>
      <c r="B19" s="97" t="s">
        <v>125</v>
      </c>
      <c r="C19" s="144">
        <f ca="1">SUM(C18:C18)</f>
        <v>0</v>
      </c>
      <c r="D19" s="144">
        <f ca="1">SUM(D18:D18)</f>
        <v>0</v>
      </c>
      <c r="E19" s="144">
        <f ca="1">SUM(E18:E18)</f>
        <v>0</v>
      </c>
      <c r="F19" s="132"/>
    </row>
    <row r="20" spans="1:6" s="4" customFormat="1" ht="39.75" customHeight="1" x14ac:dyDescent="0.25">
      <c r="A20" s="2"/>
      <c r="B20" s="3"/>
      <c r="C20" s="3"/>
      <c r="D20" s="3"/>
    </row>
    <row r="21" spans="1:6" s="4" customFormat="1" ht="39.75" customHeight="1" x14ac:dyDescent="0.25">
      <c r="A21" s="5"/>
      <c r="B21" s="3"/>
      <c r="C21" s="3"/>
      <c r="D21" s="3"/>
    </row>
    <row r="22" spans="1:6" s="4" customFormat="1" ht="39.75" customHeight="1" x14ac:dyDescent="0.25">
      <c r="B22" s="3"/>
      <c r="C22" s="3"/>
      <c r="D22" s="3"/>
    </row>
  </sheetData>
  <protectedRanges>
    <protectedRange sqref="A18 C18:F18 F9:F14" name="Range1"/>
    <protectedRange sqref="A4" name="Range1_1"/>
    <protectedRange sqref="C9:E14 A9:A14" name="Range1_2"/>
  </protectedRanges>
  <mergeCells count="2">
    <mergeCell ref="B8:E8"/>
    <mergeCell ref="B17:E17"/>
  </mergeCells>
  <pageMargins left="0.7" right="0.7" top="0.25" bottom="0.25" header="0.3" footer="0.3"/>
  <pageSetup scale="47" fitToHeight="0" orientation="landscape" r:id="rId1"/>
  <headerFooter>
    <oddHeader>&amp;C&amp;"-,Bold"
&amp;16Start:ME Financial Starter Worksheet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0" zoomScaleNormal="80" workbookViewId="0">
      <selection sqref="A1:F1"/>
    </sheetView>
  </sheetViews>
  <sheetFormatPr defaultColWidth="11" defaultRowHeight="15.75" x14ac:dyDescent="0.25"/>
  <cols>
    <col min="1" max="1" width="52.75" style="14" customWidth="1"/>
    <col min="2" max="4" width="18.625" style="14" customWidth="1"/>
    <col min="5" max="5" width="2.375" style="15" customWidth="1"/>
    <col min="6" max="6" width="48.125" style="14" customWidth="1"/>
    <col min="7" max="7" width="2.375" style="15" customWidth="1"/>
    <col min="8" max="8" width="11" style="105"/>
    <col min="9" max="9" width="60" style="15" customWidth="1"/>
    <col min="10" max="10" width="11" style="15"/>
    <col min="11" max="11" width="6" style="15" customWidth="1"/>
    <col min="12" max="12" width="11" style="15"/>
    <col min="13" max="13" width="6" style="15" customWidth="1"/>
    <col min="14" max="14" width="11" style="15"/>
    <col min="15" max="16384" width="11" style="14"/>
  </cols>
  <sheetData>
    <row r="1" spans="1:19" s="10" customFormat="1" ht="117" customHeight="1" x14ac:dyDescent="0.25">
      <c r="A1" s="135" t="s">
        <v>54</v>
      </c>
      <c r="B1" s="135"/>
      <c r="C1" s="135"/>
      <c r="D1" s="135"/>
      <c r="E1" s="135"/>
      <c r="F1" s="135"/>
    </row>
    <row r="3" spans="1:19" ht="27.75" customHeight="1" x14ac:dyDescent="0.25">
      <c r="A3" s="55" t="str">
        <f ca="1">"Income Statement for "&amp;'Sales and COGS'!A5</f>
        <v xml:space="preserve">Income Statement for </v>
      </c>
      <c r="B3" s="56"/>
      <c r="C3" s="56"/>
      <c r="D3" s="57"/>
      <c r="F3" s="121"/>
    </row>
    <row r="4" spans="1:19" x14ac:dyDescent="0.25">
      <c r="A4" s="58"/>
      <c r="B4" s="59" t="str">
        <f ca="1">'Sales and COGS'!C8</f>
        <v>Last Year (2016)</v>
      </c>
      <c r="C4" s="59">
        <f ca="1">'Sales and COGS'!D8</f>
        <v>2017</v>
      </c>
      <c r="D4" s="112">
        <f ca="1">'Sales and COGS'!E8</f>
        <v>2018</v>
      </c>
      <c r="E4" s="50"/>
      <c r="F4" s="122" t="s">
        <v>2</v>
      </c>
      <c r="G4" s="50"/>
      <c r="H4" s="106"/>
      <c r="I4" s="50"/>
      <c r="J4" s="50"/>
      <c r="K4" s="50"/>
      <c r="L4" s="50"/>
      <c r="M4" s="50"/>
      <c r="N4" s="50"/>
      <c r="O4" s="51"/>
      <c r="P4" s="51"/>
      <c r="Q4" s="51"/>
      <c r="R4" s="51"/>
      <c r="S4" s="51"/>
    </row>
    <row r="5" spans="1:19" s="7" customFormat="1" x14ac:dyDescent="0.25">
      <c r="A5" s="110" t="s">
        <v>4</v>
      </c>
      <c r="B5" s="111"/>
      <c r="C5" s="111"/>
      <c r="D5" s="113"/>
      <c r="E5" s="62"/>
      <c r="F5" s="123"/>
      <c r="G5" s="62"/>
      <c r="H5" s="69"/>
      <c r="I5" s="62"/>
      <c r="J5" s="62"/>
      <c r="K5" s="62"/>
      <c r="L5" s="62"/>
      <c r="M5" s="19"/>
      <c r="N5" s="62"/>
      <c r="O5" s="10"/>
    </row>
    <row r="6" spans="1:19" s="7" customFormat="1" x14ac:dyDescent="0.25">
      <c r="A6" s="78">
        <f ca="1">'Sales and COGS'!A7</f>
        <v>0</v>
      </c>
      <c r="B6" s="79">
        <f ca="1">'Sales and COGS'!C13</f>
        <v>0</v>
      </c>
      <c r="C6" s="79">
        <f ca="1">'Sales and COGS'!D13</f>
        <v>0</v>
      </c>
      <c r="D6" s="79">
        <f ca="1">'Sales and COGS'!E13</f>
        <v>0</v>
      </c>
      <c r="E6" s="62"/>
      <c r="F6" s="72"/>
      <c r="G6" s="62"/>
      <c r="H6" s="69" t="s">
        <v>28</v>
      </c>
      <c r="I6" s="63"/>
      <c r="J6" s="62"/>
      <c r="K6" s="62"/>
      <c r="L6" s="62"/>
      <c r="M6" s="19"/>
      <c r="N6" s="62"/>
      <c r="O6" s="10"/>
    </row>
    <row r="7" spans="1:19" s="7" customFormat="1" x14ac:dyDescent="0.25">
      <c r="A7" s="78">
        <f ca="1">'Sales and COGS'!A27</f>
        <v>0</v>
      </c>
      <c r="B7" s="79">
        <f ca="1">'Sales and COGS'!C33</f>
        <v>0</v>
      </c>
      <c r="C7" s="79">
        <f ca="1">'Sales and COGS'!D33</f>
        <v>0</v>
      </c>
      <c r="D7" s="79">
        <f ca="1">'Sales and COGS'!E33</f>
        <v>0</v>
      </c>
      <c r="E7" s="62"/>
      <c r="F7" s="72"/>
      <c r="G7" s="62"/>
      <c r="H7" s="69" t="s">
        <v>28</v>
      </c>
      <c r="I7" s="63"/>
      <c r="J7" s="62"/>
      <c r="K7" s="62"/>
      <c r="L7" s="62"/>
      <c r="M7" s="19"/>
      <c r="N7" s="62"/>
      <c r="O7" s="10"/>
    </row>
    <row r="8" spans="1:19" s="7" customFormat="1" x14ac:dyDescent="0.25">
      <c r="A8" s="78">
        <f ca="1">'Sales and COGS'!A47</f>
        <v>0</v>
      </c>
      <c r="B8" s="79">
        <f ca="1">'Sales and COGS'!C53</f>
        <v>0</v>
      </c>
      <c r="C8" s="79">
        <f ca="1">'Sales and COGS'!D53</f>
        <v>0</v>
      </c>
      <c r="D8" s="79">
        <f ca="1">'Sales and COGS'!E53</f>
        <v>0</v>
      </c>
      <c r="E8" s="62"/>
      <c r="F8" s="72"/>
      <c r="G8" s="62"/>
      <c r="H8" s="69" t="s">
        <v>28</v>
      </c>
      <c r="I8" s="63"/>
      <c r="J8" s="62"/>
      <c r="K8" s="62"/>
      <c r="L8" s="62"/>
      <c r="M8" s="19"/>
      <c r="N8" s="62"/>
      <c r="O8" s="10"/>
    </row>
    <row r="9" spans="1:19" s="7" customFormat="1" x14ac:dyDescent="0.25">
      <c r="A9" s="78">
        <f ca="1">'Sales and COGS'!A67</f>
        <v>0</v>
      </c>
      <c r="B9" s="79">
        <f ca="1">'Sales and COGS'!C73</f>
        <v>0</v>
      </c>
      <c r="C9" s="79">
        <f ca="1">'Sales and COGS'!D73</f>
        <v>0</v>
      </c>
      <c r="D9" s="79">
        <f ca="1">'Sales and COGS'!E73</f>
        <v>0</v>
      </c>
      <c r="E9" s="62"/>
      <c r="F9" s="72"/>
      <c r="G9" s="62"/>
      <c r="H9" s="69" t="s">
        <v>28</v>
      </c>
      <c r="I9" s="63"/>
      <c r="J9" s="62"/>
      <c r="K9" s="62"/>
      <c r="L9" s="62"/>
      <c r="M9" s="19"/>
      <c r="N9" s="62"/>
      <c r="O9" s="10"/>
    </row>
    <row r="10" spans="1:19" s="7" customFormat="1" x14ac:dyDescent="0.25">
      <c r="A10" s="21" t="s">
        <v>44</v>
      </c>
      <c r="B10" s="80">
        <f ca="1">SUM(B6:B9)</f>
        <v>0</v>
      </c>
      <c r="C10" s="80">
        <f ca="1">SUM(C6:C9)</f>
        <v>0</v>
      </c>
      <c r="D10" s="80">
        <f ca="1">SUM(D6:D9)</f>
        <v>0</v>
      </c>
      <c r="E10" s="64"/>
      <c r="F10" s="73"/>
      <c r="G10" s="64"/>
      <c r="H10" s="107"/>
      <c r="I10" s="62"/>
      <c r="J10" s="64"/>
      <c r="K10" s="64"/>
      <c r="L10" s="64"/>
      <c r="M10" s="64"/>
      <c r="N10" s="64"/>
      <c r="O10" s="10"/>
    </row>
    <row r="11" spans="1:19" s="7" customFormat="1" x14ac:dyDescent="0.25">
      <c r="A11" s="65"/>
      <c r="B11" s="66"/>
      <c r="C11" s="66"/>
      <c r="D11" s="114"/>
      <c r="E11" s="64"/>
      <c r="F11" s="72"/>
      <c r="G11" s="64"/>
      <c r="H11" s="107"/>
      <c r="I11" s="62"/>
      <c r="J11" s="64"/>
      <c r="K11" s="64"/>
      <c r="L11" s="64"/>
      <c r="M11" s="64"/>
      <c r="N11" s="64"/>
      <c r="O11" s="10"/>
    </row>
    <row r="12" spans="1:19" s="7" customFormat="1" x14ac:dyDescent="0.25">
      <c r="A12" s="21" t="s">
        <v>13</v>
      </c>
      <c r="B12" s="80">
        <f ca="1">'Sales and COGS'!C22</f>
        <v>0</v>
      </c>
      <c r="C12" s="80">
        <f ca="1">'Sales and COGS'!D22</f>
        <v>0</v>
      </c>
      <c r="D12" s="80">
        <f ca="1">'Sales and COGS'!E22</f>
        <v>0</v>
      </c>
      <c r="E12" s="64"/>
      <c r="F12" s="73"/>
      <c r="G12" s="64"/>
      <c r="H12" s="69" t="s">
        <v>28</v>
      </c>
      <c r="I12" s="62"/>
      <c r="J12" s="64"/>
      <c r="K12" s="64"/>
      <c r="L12" s="64"/>
      <c r="M12" s="64"/>
      <c r="N12" s="64"/>
      <c r="O12" s="10"/>
    </row>
    <row r="13" spans="1:19" s="7" customFormat="1" x14ac:dyDescent="0.25">
      <c r="A13" s="65"/>
      <c r="B13" s="67"/>
      <c r="C13" s="67"/>
      <c r="D13" s="115"/>
      <c r="E13" s="64"/>
      <c r="F13" s="124"/>
      <c r="G13" s="64"/>
      <c r="H13" s="107"/>
      <c r="I13" s="62"/>
      <c r="J13" s="64"/>
      <c r="K13" s="64"/>
      <c r="L13" s="64"/>
      <c r="M13" s="64"/>
      <c r="N13" s="64"/>
      <c r="O13" s="10"/>
    </row>
    <row r="14" spans="1:19" s="7" customFormat="1" x14ac:dyDescent="0.25">
      <c r="A14" s="6" t="s">
        <v>3</v>
      </c>
      <c r="B14" s="84">
        <f ca="1">B10-B12</f>
        <v>0</v>
      </c>
      <c r="C14" s="84">
        <f ca="1">C10-C12</f>
        <v>0</v>
      </c>
      <c r="D14" s="84">
        <f ca="1">D10-D12</f>
        <v>0</v>
      </c>
      <c r="E14" s="64"/>
      <c r="F14" s="81"/>
      <c r="G14" s="64"/>
      <c r="H14" s="107"/>
      <c r="I14" s="62"/>
      <c r="J14" s="64"/>
      <c r="K14" s="64"/>
      <c r="L14" s="64"/>
      <c r="M14" s="64"/>
      <c r="N14" s="64"/>
      <c r="O14" s="10"/>
    </row>
    <row r="15" spans="1:19" s="8" customFormat="1" x14ac:dyDescent="0.25">
      <c r="A15" s="85" t="s">
        <v>5</v>
      </c>
      <c r="B15" s="82" t="str">
        <f ca="1">IFERROR(B14/B10,"N/A")</f>
        <v>N/A</v>
      </c>
      <c r="C15" s="82" t="str">
        <f ca="1">IFERROR(C14/C10,"N/A")</f>
        <v>N/A</v>
      </c>
      <c r="D15" s="82" t="str">
        <f ca="1">IFERROR(D14/D10,"N/A")</f>
        <v>N/A</v>
      </c>
      <c r="E15" s="71"/>
      <c r="F15" s="83"/>
      <c r="G15" s="71"/>
      <c r="H15" s="108"/>
      <c r="I15" s="70"/>
      <c r="J15" s="71"/>
      <c r="K15" s="71"/>
      <c r="L15" s="71"/>
      <c r="M15" s="71"/>
      <c r="N15" s="71"/>
      <c r="O15" s="11"/>
    </row>
    <row r="16" spans="1:19" s="7" customFormat="1" x14ac:dyDescent="0.25">
      <c r="A16" s="116"/>
      <c r="B16" s="68"/>
      <c r="C16" s="68"/>
      <c r="D16" s="117"/>
      <c r="E16" s="64"/>
      <c r="F16" s="125"/>
      <c r="G16" s="64"/>
      <c r="H16" s="107"/>
      <c r="I16" s="62"/>
      <c r="J16" s="64"/>
      <c r="K16" s="64"/>
      <c r="L16" s="64"/>
      <c r="M16" s="64"/>
      <c r="N16" s="64"/>
      <c r="O16" s="10"/>
    </row>
    <row r="17" spans="1:15" s="7" customFormat="1" x14ac:dyDescent="0.25">
      <c r="A17" s="76" t="s">
        <v>116</v>
      </c>
      <c r="B17" s="77"/>
      <c r="C17" s="77"/>
      <c r="D17" s="118"/>
      <c r="E17" s="62"/>
      <c r="F17" s="74"/>
      <c r="G17" s="62"/>
      <c r="H17" s="69"/>
      <c r="I17" s="62"/>
      <c r="J17" s="62"/>
      <c r="K17" s="62"/>
      <c r="L17" s="62"/>
      <c r="M17" s="19"/>
      <c r="N17" s="62"/>
      <c r="O17" s="10"/>
    </row>
    <row r="18" spans="1:15" s="7" customFormat="1" x14ac:dyDescent="0.25">
      <c r="A18" s="78">
        <f ca="1">Expenses!A9</f>
        <v>0</v>
      </c>
      <c r="B18" s="79">
        <f ca="1">Expenses!C9</f>
        <v>0</v>
      </c>
      <c r="C18" s="79">
        <f ca="1">Expenses!D9</f>
        <v>0</v>
      </c>
      <c r="D18" s="79">
        <f ca="1">Expenses!E9</f>
        <v>0</v>
      </c>
      <c r="E18" s="62"/>
      <c r="F18" s="72"/>
      <c r="G18" s="62"/>
      <c r="H18" s="69" t="s">
        <v>43</v>
      </c>
      <c r="I18" s="63"/>
      <c r="J18" s="62"/>
      <c r="K18" s="62"/>
      <c r="L18" s="62"/>
      <c r="M18" s="19"/>
      <c r="N18" s="62"/>
      <c r="O18" s="10"/>
    </row>
    <row r="19" spans="1:15" s="7" customFormat="1" x14ac:dyDescent="0.25">
      <c r="A19" s="78">
        <f ca="1">Expenses!A10</f>
        <v>0</v>
      </c>
      <c r="B19" s="79">
        <f ca="1">Expenses!C10</f>
        <v>0</v>
      </c>
      <c r="C19" s="79">
        <f ca="1">Expenses!D10</f>
        <v>0</v>
      </c>
      <c r="D19" s="79">
        <f ca="1">Expenses!E10</f>
        <v>0</v>
      </c>
      <c r="E19" s="62"/>
      <c r="F19" s="72"/>
      <c r="G19" s="62"/>
      <c r="H19" s="69" t="s">
        <v>43</v>
      </c>
      <c r="I19" s="63"/>
      <c r="J19" s="62"/>
      <c r="K19" s="62"/>
      <c r="L19" s="62"/>
      <c r="M19" s="19"/>
      <c r="N19" s="62"/>
      <c r="O19" s="10"/>
    </row>
    <row r="20" spans="1:15" s="7" customFormat="1" x14ac:dyDescent="0.25">
      <c r="A20" s="78">
        <f ca="1">Expenses!A11</f>
        <v>0</v>
      </c>
      <c r="B20" s="79">
        <f ca="1">Expenses!C11</f>
        <v>0</v>
      </c>
      <c r="C20" s="79">
        <f ca="1">Expenses!D11</f>
        <v>0</v>
      </c>
      <c r="D20" s="79">
        <f ca="1">Expenses!E11</f>
        <v>0</v>
      </c>
      <c r="E20" s="62"/>
      <c r="F20" s="72"/>
      <c r="G20" s="62"/>
      <c r="H20" s="69" t="s">
        <v>43</v>
      </c>
      <c r="I20" s="63"/>
      <c r="J20" s="62"/>
      <c r="K20" s="62"/>
      <c r="L20" s="62"/>
      <c r="M20" s="19"/>
      <c r="N20" s="62"/>
      <c r="O20" s="10"/>
    </row>
    <row r="21" spans="1:15" s="7" customFormat="1" x14ac:dyDescent="0.25">
      <c r="A21" s="78">
        <f ca="1">Expenses!A12</f>
        <v>0</v>
      </c>
      <c r="B21" s="79">
        <f ca="1">Expenses!C12</f>
        <v>0</v>
      </c>
      <c r="C21" s="79">
        <f ca="1">Expenses!D12</f>
        <v>0</v>
      </c>
      <c r="D21" s="79">
        <f ca="1">Expenses!E12</f>
        <v>0</v>
      </c>
      <c r="E21" s="62"/>
      <c r="F21" s="72"/>
      <c r="G21" s="62"/>
      <c r="H21" s="69" t="s">
        <v>43</v>
      </c>
      <c r="I21" s="63"/>
      <c r="J21" s="62"/>
      <c r="K21" s="62"/>
      <c r="L21" s="62"/>
      <c r="M21" s="19"/>
      <c r="N21" s="62"/>
      <c r="O21" s="10"/>
    </row>
    <row r="22" spans="1:15" s="7" customFormat="1" x14ac:dyDescent="0.25">
      <c r="A22" s="78">
        <f ca="1">Expenses!A13</f>
        <v>0</v>
      </c>
      <c r="B22" s="79">
        <f ca="1">Expenses!C13</f>
        <v>0</v>
      </c>
      <c r="C22" s="79">
        <f ca="1">Expenses!D13</f>
        <v>0</v>
      </c>
      <c r="D22" s="79">
        <f ca="1">Expenses!E13</f>
        <v>0</v>
      </c>
      <c r="E22" s="62"/>
      <c r="F22" s="72"/>
      <c r="G22" s="62"/>
      <c r="H22" s="69" t="s">
        <v>43</v>
      </c>
      <c r="I22" s="63"/>
      <c r="J22" s="62"/>
      <c r="K22" s="62"/>
      <c r="L22" s="62"/>
      <c r="M22" s="19"/>
      <c r="N22" s="62"/>
      <c r="O22" s="10"/>
    </row>
    <row r="23" spans="1:15" s="7" customFormat="1" x14ac:dyDescent="0.25">
      <c r="A23" s="78">
        <f ca="1">Expenses!A14</f>
        <v>0</v>
      </c>
      <c r="B23" s="79">
        <f ca="1">Expenses!C14</f>
        <v>0</v>
      </c>
      <c r="C23" s="79">
        <f ca="1">Expenses!D14</f>
        <v>0</v>
      </c>
      <c r="D23" s="79">
        <f ca="1">Expenses!E14</f>
        <v>0</v>
      </c>
      <c r="E23" s="62"/>
      <c r="F23" s="72"/>
      <c r="G23" s="62"/>
      <c r="H23" s="69" t="s">
        <v>43</v>
      </c>
      <c r="I23" s="63"/>
      <c r="J23" s="62"/>
      <c r="K23" s="62"/>
      <c r="L23" s="62"/>
      <c r="M23" s="19"/>
      <c r="N23" s="62"/>
      <c r="O23" s="10"/>
    </row>
    <row r="24" spans="1:15" s="7" customFormat="1" x14ac:dyDescent="0.25">
      <c r="A24" s="21" t="s">
        <v>127</v>
      </c>
      <c r="B24" s="80">
        <f ca="1">SUM(B18:B23)</f>
        <v>0</v>
      </c>
      <c r="C24" s="80">
        <f t="shared" ref="C24:D24" ca="1" si="0">SUM(C18:C23)</f>
        <v>0</v>
      </c>
      <c r="D24" s="80">
        <f t="shared" ca="1" si="0"/>
        <v>0</v>
      </c>
      <c r="E24" s="64"/>
      <c r="F24" s="73"/>
      <c r="G24" s="64"/>
      <c r="H24" s="107"/>
      <c r="I24" s="62"/>
      <c r="J24" s="64"/>
      <c r="K24" s="64"/>
      <c r="L24" s="64"/>
      <c r="M24" s="64"/>
      <c r="N24" s="64"/>
      <c r="O24" s="10"/>
    </row>
    <row r="25" spans="1:15" s="7" customFormat="1" x14ac:dyDescent="0.25">
      <c r="A25" s="119"/>
      <c r="B25" s="19"/>
      <c r="C25" s="19"/>
      <c r="D25" s="120"/>
      <c r="E25" s="64"/>
      <c r="F25" s="126"/>
      <c r="G25" s="64"/>
      <c r="H25" s="107"/>
      <c r="J25" s="64"/>
      <c r="K25" s="64"/>
      <c r="L25" s="64"/>
      <c r="M25" s="64"/>
      <c r="N25" s="64"/>
      <c r="O25" s="10"/>
    </row>
    <row r="26" spans="1:15" s="7" customFormat="1" x14ac:dyDescent="0.25">
      <c r="A26" s="104" t="s">
        <v>6</v>
      </c>
      <c r="B26" s="80">
        <f ca="1">B14-B24</f>
        <v>0</v>
      </c>
      <c r="C26" s="80">
        <f t="shared" ref="C26:D26" ca="1" si="1">C14-C24</f>
        <v>0</v>
      </c>
      <c r="D26" s="80">
        <f t="shared" ca="1" si="1"/>
        <v>0</v>
      </c>
      <c r="E26" s="64"/>
      <c r="F26" s="73"/>
      <c r="G26" s="64"/>
      <c r="H26" s="107"/>
      <c r="I26" s="62"/>
      <c r="J26" s="64"/>
      <c r="K26" s="64"/>
      <c r="L26" s="64"/>
      <c r="M26" s="64"/>
      <c r="N26" s="64"/>
      <c r="O26" s="10"/>
    </row>
    <row r="27" spans="1:15" s="7" customFormat="1" x14ac:dyDescent="0.25">
      <c r="A27" s="116"/>
      <c r="B27" s="68"/>
      <c r="C27" s="68"/>
      <c r="D27" s="117"/>
      <c r="E27" s="64"/>
      <c r="F27" s="125"/>
      <c r="G27" s="64"/>
      <c r="H27" s="107"/>
      <c r="I27" s="62"/>
      <c r="J27" s="64"/>
      <c r="K27" s="64"/>
      <c r="L27" s="64"/>
      <c r="M27" s="64"/>
      <c r="N27" s="64"/>
      <c r="O27" s="10"/>
    </row>
    <row r="28" spans="1:15" s="7" customFormat="1" x14ac:dyDescent="0.25">
      <c r="A28" s="76" t="s">
        <v>40</v>
      </c>
      <c r="B28" s="77"/>
      <c r="C28" s="77"/>
      <c r="D28" s="118"/>
      <c r="E28" s="62"/>
      <c r="F28" s="74"/>
      <c r="G28" s="62"/>
      <c r="H28" s="69"/>
      <c r="I28" s="62"/>
      <c r="J28" s="62"/>
      <c r="K28" s="62"/>
      <c r="L28" s="62"/>
      <c r="M28" s="19"/>
      <c r="N28" s="62"/>
      <c r="O28" s="10"/>
    </row>
    <row r="29" spans="1:15" s="7" customFormat="1" x14ac:dyDescent="0.25">
      <c r="A29" s="78" t="s">
        <v>51</v>
      </c>
      <c r="B29" s="79">
        <f ca="1">Expenses!C18</f>
        <v>0</v>
      </c>
      <c r="C29" s="79">
        <f ca="1">Expenses!D18</f>
        <v>0</v>
      </c>
      <c r="D29" s="79">
        <f ca="1">Expenses!E18</f>
        <v>0</v>
      </c>
      <c r="E29" s="62"/>
      <c r="F29" s="72"/>
      <c r="G29" s="62"/>
      <c r="H29" s="69" t="s">
        <v>43</v>
      </c>
      <c r="I29" s="63"/>
      <c r="J29" s="62"/>
      <c r="K29" s="62"/>
      <c r="L29" s="62"/>
      <c r="M29" s="19"/>
      <c r="N29" s="62"/>
      <c r="O29" s="10"/>
    </row>
    <row r="30" spans="1:15" s="7" customFormat="1" x14ac:dyDescent="0.25">
      <c r="A30" s="116"/>
      <c r="B30" s="68"/>
      <c r="C30" s="68"/>
      <c r="D30" s="117"/>
      <c r="E30" s="64"/>
      <c r="F30" s="125"/>
      <c r="G30" s="64"/>
      <c r="H30" s="107"/>
      <c r="I30" s="62"/>
      <c r="J30" s="64"/>
      <c r="K30" s="64"/>
      <c r="L30" s="64"/>
      <c r="M30" s="64"/>
      <c r="N30" s="64"/>
      <c r="O30" s="10"/>
    </row>
    <row r="31" spans="1:15" s="7" customFormat="1" x14ac:dyDescent="0.25">
      <c r="A31" s="104" t="s">
        <v>34</v>
      </c>
      <c r="B31" s="80">
        <f ca="1">B26-B29</f>
        <v>0</v>
      </c>
      <c r="C31" s="80">
        <f t="shared" ref="C31:D31" ca="1" si="2">C26-C29</f>
        <v>0</v>
      </c>
      <c r="D31" s="80">
        <f t="shared" ca="1" si="2"/>
        <v>0</v>
      </c>
      <c r="E31" s="64"/>
      <c r="F31" s="73"/>
      <c r="G31" s="64"/>
      <c r="H31" s="107"/>
      <c r="I31" s="62"/>
      <c r="J31" s="64"/>
      <c r="K31" s="64"/>
      <c r="L31" s="64"/>
      <c r="M31" s="64"/>
      <c r="N31" s="64"/>
      <c r="O31" s="10"/>
    </row>
    <row r="32" spans="1:15" s="7" customFormat="1" x14ac:dyDescent="0.25">
      <c r="A32" s="78" t="s">
        <v>35</v>
      </c>
      <c r="B32" s="79">
        <f ca="1">IF(B31&gt;0,B31*0.25,0)</f>
        <v>0</v>
      </c>
      <c r="C32" s="79">
        <f t="shared" ref="C32:D32" ca="1" si="3">IF(C31&gt;0,C31*0.25,0)</f>
        <v>0</v>
      </c>
      <c r="D32" s="79">
        <f t="shared" ca="1" si="3"/>
        <v>0</v>
      </c>
      <c r="E32" s="64"/>
      <c r="F32" s="72"/>
      <c r="G32" s="64"/>
      <c r="H32" s="107" t="s">
        <v>36</v>
      </c>
      <c r="I32" s="62"/>
      <c r="J32" s="64"/>
      <c r="K32" s="64"/>
      <c r="L32" s="64"/>
      <c r="M32" s="64"/>
      <c r="N32" s="64"/>
      <c r="O32" s="10"/>
    </row>
    <row r="33" spans="1:15" s="7" customFormat="1" x14ac:dyDescent="0.25">
      <c r="A33" s="116"/>
      <c r="B33" s="68"/>
      <c r="C33" s="68"/>
      <c r="D33" s="117"/>
      <c r="E33" s="64"/>
      <c r="F33" s="125"/>
      <c r="G33" s="64"/>
      <c r="H33" s="107"/>
      <c r="I33" s="62"/>
      <c r="J33" s="64"/>
      <c r="K33" s="64"/>
      <c r="L33" s="64"/>
      <c r="M33" s="64"/>
      <c r="N33" s="64"/>
      <c r="O33" s="10"/>
    </row>
    <row r="34" spans="1:15" s="7" customFormat="1" x14ac:dyDescent="0.25">
      <c r="A34" s="6" t="s">
        <v>53</v>
      </c>
      <c r="B34" s="84">
        <f ca="1">B31-B32</f>
        <v>0</v>
      </c>
      <c r="C34" s="84">
        <f ca="1">C31-C32</f>
        <v>0</v>
      </c>
      <c r="D34" s="84">
        <f ca="1">D31-D32</f>
        <v>0</v>
      </c>
      <c r="E34" s="64"/>
      <c r="F34" s="81"/>
      <c r="G34" s="64"/>
      <c r="H34" s="107" t="s">
        <v>38</v>
      </c>
      <c r="I34" s="62"/>
      <c r="J34" s="64"/>
      <c r="K34" s="64"/>
      <c r="L34" s="64"/>
      <c r="M34" s="64"/>
      <c r="N34" s="64"/>
      <c r="O34" s="10"/>
    </row>
    <row r="35" spans="1:15" s="8" customFormat="1" x14ac:dyDescent="0.25">
      <c r="A35" s="85" t="s">
        <v>37</v>
      </c>
      <c r="B35" s="82" t="str">
        <f ca="1">IFERROR(B34/B10, "N/A")</f>
        <v>N/A</v>
      </c>
      <c r="C35" s="82" t="str">
        <f ca="1">IFERROR(C34/C10, "N/A")</f>
        <v>N/A</v>
      </c>
      <c r="D35" s="82" t="str">
        <f ca="1">IFERROR(D34/D10, "N/A")</f>
        <v>N/A</v>
      </c>
      <c r="E35" s="71"/>
      <c r="F35" s="83"/>
      <c r="G35" s="71"/>
      <c r="H35" s="108"/>
      <c r="I35" s="70"/>
      <c r="J35" s="71"/>
      <c r="K35" s="71"/>
      <c r="L35" s="71"/>
      <c r="M35" s="71"/>
      <c r="N35" s="71"/>
      <c r="O35" s="11"/>
    </row>
    <row r="36" spans="1:15" x14ac:dyDescent="0.25">
      <c r="F36" s="75"/>
    </row>
  </sheetData>
  <mergeCells count="1">
    <mergeCell ref="A1:F1"/>
  </mergeCells>
  <hyperlinks>
    <hyperlink ref="I19:I24" location="'Fixed Expense'!A1" display="Automatically carried over from Fixed Expenses Worksheet"/>
    <hyperlink ref="I20" location="'Fixed Expense'!A1" display="Automatically carried over from Fixed Expenses Worksheet"/>
    <hyperlink ref="I23" location="'Fixed Expense'!A1" display="Automatically carried over from Fixed Expenses Worksheet"/>
  </hyperlinks>
  <pageMargins left="0.75" right="0.75" top="1" bottom="1" header="0.5" footer="0.5"/>
  <pageSetup scale="51" fitToHeight="0"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zoomScale="80" zoomScaleNormal="80" workbookViewId="0">
      <pane ySplit="4" topLeftCell="A5" activePane="bottomLeft" state="frozen"/>
      <selection sqref="A1:F1"/>
      <selection pane="bottomLeft" sqref="A1:F1"/>
    </sheetView>
  </sheetViews>
  <sheetFormatPr defaultRowHeight="39.75" customHeight="1" x14ac:dyDescent="0.25"/>
  <cols>
    <col min="1" max="1" width="50.625" style="7" customWidth="1"/>
    <col min="2" max="2" width="55.625" style="100" customWidth="1"/>
    <col min="3" max="5" width="18.625" style="16" customWidth="1"/>
    <col min="6" max="6" width="71.625" style="7" customWidth="1"/>
    <col min="7" max="16384" width="9" style="10"/>
  </cols>
  <sheetData>
    <row r="1" spans="1:6" ht="40.5" customHeight="1" x14ac:dyDescent="0.25">
      <c r="A1" s="135" t="s">
        <v>39</v>
      </c>
      <c r="B1" s="135"/>
      <c r="C1" s="135"/>
      <c r="D1" s="135"/>
      <c r="E1" s="135"/>
      <c r="F1" s="135"/>
    </row>
    <row r="2" spans="1:6" ht="30" customHeight="1" x14ac:dyDescent="0.25">
      <c r="A2" s="54" t="s">
        <v>29</v>
      </c>
      <c r="B2" s="86"/>
      <c r="C2" s="9"/>
      <c r="D2" s="9"/>
      <c r="E2" s="29"/>
      <c r="F2" s="54" t="s">
        <v>21</v>
      </c>
    </row>
    <row r="3" spans="1:6" ht="16.5" customHeight="1" thickBot="1" x14ac:dyDescent="0.3">
      <c r="B3" s="87"/>
      <c r="C3" s="17"/>
      <c r="D3" s="17"/>
      <c r="E3" s="17"/>
      <c r="F3" s="10"/>
    </row>
    <row r="4" spans="1:6" ht="30" customHeight="1" thickBot="1" x14ac:dyDescent="0.3">
      <c r="A4" s="18" t="s">
        <v>55</v>
      </c>
      <c r="B4" s="88" t="s">
        <v>27</v>
      </c>
      <c r="C4" s="10"/>
      <c r="D4" s="10"/>
      <c r="E4" s="19"/>
      <c r="F4" s="11"/>
    </row>
    <row r="5" spans="1:6" ht="16.5" customHeight="1" thickBot="1" x14ac:dyDescent="0.3">
      <c r="B5" s="87"/>
      <c r="C5" s="17"/>
      <c r="D5" s="17"/>
      <c r="E5" s="17"/>
      <c r="F5" s="10"/>
    </row>
    <row r="6" spans="1:6" ht="30" customHeight="1" thickBot="1" x14ac:dyDescent="0.3">
      <c r="A6" s="18" t="s">
        <v>56</v>
      </c>
      <c r="B6" s="89" t="str">
        <f>"&lt;- Insert "&amp;A6&amp;" Name/Type"</f>
        <v>&lt;- Insert Mountain Bikes Name/Type</v>
      </c>
      <c r="C6" s="52"/>
      <c r="D6" s="52"/>
      <c r="E6" s="52"/>
      <c r="F6" s="53"/>
    </row>
    <row r="7" spans="1:6" ht="30" customHeight="1" x14ac:dyDescent="0.25">
      <c r="A7" s="32" t="s">
        <v>22</v>
      </c>
      <c r="B7" s="90" t="s">
        <v>15</v>
      </c>
      <c r="C7" s="12" t="s">
        <v>7</v>
      </c>
      <c r="D7" s="12">
        <v>2017</v>
      </c>
      <c r="E7" s="12">
        <v>2018</v>
      </c>
      <c r="F7" s="46" t="s">
        <v>18</v>
      </c>
    </row>
    <row r="8" spans="1:6" ht="12" customHeight="1" x14ac:dyDescent="0.25">
      <c r="A8" s="33"/>
      <c r="B8" s="91"/>
      <c r="C8" s="22"/>
      <c r="D8" s="22"/>
      <c r="E8" s="22"/>
      <c r="F8" s="34"/>
    </row>
    <row r="9" spans="1:6" ht="30" customHeight="1" x14ac:dyDescent="0.25">
      <c r="A9" s="35" t="s">
        <v>0</v>
      </c>
      <c r="B9" s="92"/>
      <c r="C9" s="23"/>
      <c r="D9" s="23"/>
      <c r="E9" s="23"/>
      <c r="F9" s="36"/>
    </row>
    <row r="10" spans="1:6" ht="47.25" x14ac:dyDescent="0.25">
      <c r="A10" s="37" t="s">
        <v>24</v>
      </c>
      <c r="B10" s="93" t="s">
        <v>8</v>
      </c>
      <c r="C10" s="27">
        <v>140</v>
      </c>
      <c r="D10" s="27">
        <v>200</v>
      </c>
      <c r="E10" s="27">
        <v>280</v>
      </c>
      <c r="F10" s="47" t="s">
        <v>75</v>
      </c>
    </row>
    <row r="11" spans="1:6" ht="30" customHeight="1" x14ac:dyDescent="0.25">
      <c r="A11" s="38" t="s">
        <v>9</v>
      </c>
      <c r="B11" s="94" t="s">
        <v>10</v>
      </c>
      <c r="C11" s="25">
        <v>200</v>
      </c>
      <c r="D11" s="25">
        <v>210</v>
      </c>
      <c r="E11" s="25">
        <v>220</v>
      </c>
      <c r="F11" s="48" t="s">
        <v>61</v>
      </c>
    </row>
    <row r="12" spans="1:6" s="11" customFormat="1" ht="30" customHeight="1" x14ac:dyDescent="0.25">
      <c r="A12" s="39" t="s">
        <v>11</v>
      </c>
      <c r="B12" s="95" t="s">
        <v>23</v>
      </c>
      <c r="C12" s="24">
        <f>C10*C11</f>
        <v>28000</v>
      </c>
      <c r="D12" s="24">
        <f t="shared" ref="D12:E12" si="0">D10*D11</f>
        <v>42000</v>
      </c>
      <c r="E12" s="24">
        <f t="shared" si="0"/>
        <v>61600</v>
      </c>
      <c r="F12" s="49"/>
    </row>
    <row r="13" spans="1:6" ht="12" customHeight="1" x14ac:dyDescent="0.25">
      <c r="A13" s="33"/>
      <c r="B13" s="91"/>
      <c r="C13" s="22"/>
      <c r="D13" s="22"/>
      <c r="E13" s="22"/>
      <c r="F13" s="34"/>
    </row>
    <row r="14" spans="1:6" s="11" customFormat="1" ht="30" customHeight="1" x14ac:dyDescent="0.25">
      <c r="A14" s="40" t="s">
        <v>16</v>
      </c>
      <c r="B14" s="133" t="s">
        <v>17</v>
      </c>
      <c r="C14" s="134"/>
      <c r="D14" s="134"/>
      <c r="E14" s="134"/>
      <c r="F14" s="101"/>
    </row>
    <row r="15" spans="1:6" ht="30" customHeight="1" x14ac:dyDescent="0.25">
      <c r="A15" s="41" t="s">
        <v>58</v>
      </c>
      <c r="B15" s="93" t="s">
        <v>20</v>
      </c>
      <c r="C15" s="25">
        <v>50</v>
      </c>
      <c r="D15" s="25">
        <v>60</v>
      </c>
      <c r="E15" s="25">
        <v>60</v>
      </c>
      <c r="F15" s="48" t="s">
        <v>57</v>
      </c>
    </row>
    <row r="16" spans="1:6" ht="30" customHeight="1" x14ac:dyDescent="0.25">
      <c r="A16" s="41"/>
      <c r="B16" s="93" t="s">
        <v>20</v>
      </c>
      <c r="C16" s="25"/>
      <c r="D16" s="25"/>
      <c r="E16" s="25"/>
      <c r="F16" s="48"/>
    </row>
    <row r="17" spans="1:6" ht="30" customHeight="1" x14ac:dyDescent="0.25">
      <c r="A17" s="41"/>
      <c r="B17" s="93" t="s">
        <v>20</v>
      </c>
      <c r="C17" s="25"/>
      <c r="D17" s="25"/>
      <c r="E17" s="25"/>
      <c r="F17" s="48"/>
    </row>
    <row r="18" spans="1:6" ht="30" customHeight="1" x14ac:dyDescent="0.25">
      <c r="A18" s="41"/>
      <c r="B18" s="93" t="s">
        <v>20</v>
      </c>
      <c r="C18" s="25"/>
      <c r="D18" s="25"/>
      <c r="E18" s="25"/>
      <c r="F18" s="48"/>
    </row>
    <row r="19" spans="1:6" ht="30" customHeight="1" x14ac:dyDescent="0.25">
      <c r="A19" s="41"/>
      <c r="B19" s="93" t="s">
        <v>20</v>
      </c>
      <c r="C19" s="25"/>
      <c r="D19" s="25"/>
      <c r="E19" s="25"/>
      <c r="F19" s="48"/>
    </row>
    <row r="20" spans="1:6" s="11" customFormat="1" ht="30" customHeight="1" x14ac:dyDescent="0.25">
      <c r="A20" s="42" t="s">
        <v>26</v>
      </c>
      <c r="B20" s="96" t="s">
        <v>12</v>
      </c>
      <c r="C20" s="26">
        <f>SUM(C15:C19)</f>
        <v>50</v>
      </c>
      <c r="D20" s="26">
        <f t="shared" ref="D20:E20" si="1">SUM(D15:D19)</f>
        <v>60</v>
      </c>
      <c r="E20" s="26">
        <f t="shared" si="1"/>
        <v>60</v>
      </c>
      <c r="F20" s="49"/>
    </row>
    <row r="21" spans="1:6" s="11" customFormat="1" ht="30" customHeight="1" x14ac:dyDescent="0.25">
      <c r="A21" s="42" t="s">
        <v>25</v>
      </c>
      <c r="B21" s="96" t="s">
        <v>14</v>
      </c>
      <c r="C21" s="24">
        <f>C20*C10</f>
        <v>7000</v>
      </c>
      <c r="D21" s="24">
        <f>D20*D10</f>
        <v>12000</v>
      </c>
      <c r="E21" s="24">
        <f>E20*E10</f>
        <v>16800</v>
      </c>
      <c r="F21" s="49"/>
    </row>
    <row r="22" spans="1:6" ht="12" customHeight="1" x14ac:dyDescent="0.25">
      <c r="A22" s="33"/>
      <c r="B22" s="91"/>
      <c r="C22" s="22"/>
      <c r="D22" s="22"/>
      <c r="E22" s="22"/>
      <c r="F22" s="34"/>
    </row>
    <row r="23" spans="1:6" ht="30" customHeight="1" x14ac:dyDescent="0.25">
      <c r="A23" s="35" t="s">
        <v>1</v>
      </c>
      <c r="B23" s="92"/>
      <c r="C23" s="23"/>
      <c r="D23" s="23"/>
      <c r="E23" s="23"/>
      <c r="F23" s="36"/>
    </row>
    <row r="24" spans="1:6" s="11" customFormat="1" ht="30" customHeight="1" thickBot="1" x14ac:dyDescent="0.3">
      <c r="A24" s="43" t="str">
        <f>"Gross Profit ($) - "&amp;A6</f>
        <v>Gross Profit ($) - Mountain Bikes</v>
      </c>
      <c r="B24" s="97" t="s">
        <v>19</v>
      </c>
      <c r="C24" s="44">
        <f>C12-C21</f>
        <v>21000</v>
      </c>
      <c r="D24" s="44">
        <f t="shared" ref="D24:E24" si="2">D12-D21</f>
        <v>30000</v>
      </c>
      <c r="E24" s="44">
        <f t="shared" si="2"/>
        <v>44800</v>
      </c>
      <c r="F24" s="45"/>
    </row>
    <row r="25" spans="1:6" ht="43.5" customHeight="1" thickBot="1" x14ac:dyDescent="0.3">
      <c r="A25" s="60"/>
      <c r="B25" s="98"/>
      <c r="C25" s="61"/>
      <c r="D25" s="61"/>
      <c r="E25" s="61"/>
      <c r="F25" s="60"/>
    </row>
    <row r="26" spans="1:6" ht="30" customHeight="1" thickBot="1" x14ac:dyDescent="0.3">
      <c r="A26" s="18" t="s">
        <v>59</v>
      </c>
      <c r="B26" s="99" t="str">
        <f>"&lt;- Insert "&amp;A26&amp;" Name/Type"</f>
        <v>&lt;- Insert Bike Locks Name/Type</v>
      </c>
      <c r="C26" s="30"/>
      <c r="D26" s="30"/>
      <c r="E26" s="30"/>
      <c r="F26" s="31"/>
    </row>
    <row r="27" spans="1:6" ht="30" customHeight="1" x14ac:dyDescent="0.25">
      <c r="A27" s="32" t="s">
        <v>22</v>
      </c>
      <c r="B27" s="90" t="s">
        <v>15</v>
      </c>
      <c r="C27" s="12" t="s">
        <v>7</v>
      </c>
      <c r="D27" s="12">
        <v>2017</v>
      </c>
      <c r="E27" s="12">
        <v>2018</v>
      </c>
      <c r="F27" s="46" t="s">
        <v>18</v>
      </c>
    </row>
    <row r="28" spans="1:6" ht="12" customHeight="1" x14ac:dyDescent="0.25">
      <c r="A28" s="33"/>
      <c r="B28" s="91"/>
      <c r="C28" s="22"/>
      <c r="D28" s="22"/>
      <c r="E28" s="22"/>
      <c r="F28" s="34"/>
    </row>
    <row r="29" spans="1:6" ht="30" customHeight="1" x14ac:dyDescent="0.25">
      <c r="A29" s="35" t="s">
        <v>0</v>
      </c>
      <c r="B29" s="92"/>
      <c r="C29" s="23"/>
      <c r="D29" s="23"/>
      <c r="E29" s="23"/>
      <c r="F29" s="36"/>
    </row>
    <row r="30" spans="1:6" ht="30" customHeight="1" x14ac:dyDescent="0.25">
      <c r="A30" s="37" t="s">
        <v>24</v>
      </c>
      <c r="B30" s="93" t="s">
        <v>8</v>
      </c>
      <c r="C30" s="27">
        <v>160</v>
      </c>
      <c r="D30" s="27">
        <v>220</v>
      </c>
      <c r="E30" s="27">
        <v>300</v>
      </c>
      <c r="F30" s="47" t="s">
        <v>76</v>
      </c>
    </row>
    <row r="31" spans="1:6" ht="30" customHeight="1" x14ac:dyDescent="0.25">
      <c r="A31" s="38" t="s">
        <v>9</v>
      </c>
      <c r="B31" s="94" t="s">
        <v>10</v>
      </c>
      <c r="C31" s="25">
        <v>20</v>
      </c>
      <c r="D31" s="25">
        <v>20</v>
      </c>
      <c r="E31" s="25">
        <v>20</v>
      </c>
      <c r="F31" s="48" t="s">
        <v>60</v>
      </c>
    </row>
    <row r="32" spans="1:6" s="11" customFormat="1" ht="30" customHeight="1" x14ac:dyDescent="0.25">
      <c r="A32" s="39" t="s">
        <v>11</v>
      </c>
      <c r="B32" s="95" t="s">
        <v>23</v>
      </c>
      <c r="C32" s="24">
        <f>C30*C31</f>
        <v>3200</v>
      </c>
      <c r="D32" s="24">
        <f t="shared" ref="D32:E32" si="3">D30*D31</f>
        <v>4400</v>
      </c>
      <c r="E32" s="24">
        <f t="shared" si="3"/>
        <v>6000</v>
      </c>
      <c r="F32" s="49"/>
    </row>
    <row r="33" spans="1:6" ht="12" customHeight="1" x14ac:dyDescent="0.25">
      <c r="A33" s="33"/>
      <c r="B33" s="91"/>
      <c r="C33" s="22"/>
      <c r="D33" s="22"/>
      <c r="E33" s="22"/>
      <c r="F33" s="34"/>
    </row>
    <row r="34" spans="1:6" s="11" customFormat="1" ht="30" customHeight="1" x14ac:dyDescent="0.25">
      <c r="A34" s="40" t="s">
        <v>16</v>
      </c>
      <c r="B34" s="133" t="s">
        <v>17</v>
      </c>
      <c r="C34" s="134"/>
      <c r="D34" s="134"/>
      <c r="E34" s="134"/>
      <c r="F34" s="101"/>
    </row>
    <row r="35" spans="1:6" ht="30" customHeight="1" x14ac:dyDescent="0.25">
      <c r="A35" s="41" t="s">
        <v>64</v>
      </c>
      <c r="B35" s="93" t="s">
        <v>20</v>
      </c>
      <c r="C35" s="25">
        <v>10</v>
      </c>
      <c r="D35" s="25">
        <v>10</v>
      </c>
      <c r="E35" s="25">
        <v>10</v>
      </c>
      <c r="F35" s="48" t="s">
        <v>128</v>
      </c>
    </row>
    <row r="36" spans="1:6" ht="30" customHeight="1" x14ac:dyDescent="0.25">
      <c r="A36" s="41"/>
      <c r="B36" s="93" t="s">
        <v>20</v>
      </c>
      <c r="C36" s="25"/>
      <c r="D36" s="25"/>
      <c r="E36" s="25"/>
      <c r="F36" s="48"/>
    </row>
    <row r="37" spans="1:6" ht="30" customHeight="1" x14ac:dyDescent="0.25">
      <c r="A37" s="41"/>
      <c r="B37" s="93" t="s">
        <v>20</v>
      </c>
      <c r="C37" s="25"/>
      <c r="D37" s="25"/>
      <c r="E37" s="25"/>
      <c r="F37" s="48"/>
    </row>
    <row r="38" spans="1:6" ht="30" customHeight="1" x14ac:dyDescent="0.25">
      <c r="A38" s="41"/>
      <c r="B38" s="93" t="s">
        <v>20</v>
      </c>
      <c r="C38" s="25"/>
      <c r="D38" s="25"/>
      <c r="E38" s="25"/>
      <c r="F38" s="48"/>
    </row>
    <row r="39" spans="1:6" ht="30" customHeight="1" x14ac:dyDescent="0.25">
      <c r="A39" s="41"/>
      <c r="B39" s="93" t="s">
        <v>20</v>
      </c>
      <c r="C39" s="25"/>
      <c r="D39" s="25"/>
      <c r="E39" s="25"/>
      <c r="F39" s="48"/>
    </row>
    <row r="40" spans="1:6" s="11" customFormat="1" ht="30" customHeight="1" x14ac:dyDescent="0.25">
      <c r="A40" s="42" t="s">
        <v>26</v>
      </c>
      <c r="B40" s="96" t="s">
        <v>12</v>
      </c>
      <c r="C40" s="26">
        <f>SUM(C35:C39)</f>
        <v>10</v>
      </c>
      <c r="D40" s="26">
        <f t="shared" ref="D40:E40" si="4">SUM(D35:D39)</f>
        <v>10</v>
      </c>
      <c r="E40" s="26">
        <f t="shared" si="4"/>
        <v>10</v>
      </c>
      <c r="F40" s="49"/>
    </row>
    <row r="41" spans="1:6" s="11" customFormat="1" ht="30" customHeight="1" x14ac:dyDescent="0.25">
      <c r="A41" s="42" t="s">
        <v>25</v>
      </c>
      <c r="B41" s="96" t="s">
        <v>14</v>
      </c>
      <c r="C41" s="24">
        <f>C40*C30</f>
        <v>1600</v>
      </c>
      <c r="D41" s="24">
        <f>D40*D30</f>
        <v>2200</v>
      </c>
      <c r="E41" s="24">
        <f>E40*E30</f>
        <v>3000</v>
      </c>
      <c r="F41" s="49"/>
    </row>
    <row r="42" spans="1:6" ht="12" customHeight="1" x14ac:dyDescent="0.25">
      <c r="A42" s="33"/>
      <c r="B42" s="91"/>
      <c r="C42" s="22"/>
      <c r="D42" s="22"/>
      <c r="E42" s="22"/>
      <c r="F42" s="34"/>
    </row>
    <row r="43" spans="1:6" ht="30" customHeight="1" x14ac:dyDescent="0.25">
      <c r="A43" s="35" t="s">
        <v>1</v>
      </c>
      <c r="B43" s="92"/>
      <c r="C43" s="23"/>
      <c r="D43" s="23"/>
      <c r="E43" s="23"/>
      <c r="F43" s="36"/>
    </row>
    <row r="44" spans="1:6" s="11" customFormat="1" ht="30" customHeight="1" thickBot="1" x14ac:dyDescent="0.3">
      <c r="A44" s="43" t="str">
        <f>"Gross Profit ($) - "&amp;A26</f>
        <v>Gross Profit ($) - Bike Locks</v>
      </c>
      <c r="B44" s="97" t="s">
        <v>19</v>
      </c>
      <c r="C44" s="44">
        <f>C32-C41</f>
        <v>1600</v>
      </c>
      <c r="D44" s="44">
        <f t="shared" ref="D44:E44" si="5">D32-D41</f>
        <v>2200</v>
      </c>
      <c r="E44" s="44">
        <f t="shared" si="5"/>
        <v>3000</v>
      </c>
      <c r="F44" s="45"/>
    </row>
    <row r="45" spans="1:6" ht="43.5" customHeight="1" thickBot="1" x14ac:dyDescent="0.3">
      <c r="A45" s="60"/>
      <c r="B45" s="98"/>
      <c r="C45" s="61"/>
      <c r="D45" s="61"/>
      <c r="E45" s="61"/>
      <c r="F45" s="60"/>
    </row>
    <row r="46" spans="1:6" ht="30" customHeight="1" thickBot="1" x14ac:dyDescent="0.3">
      <c r="A46" s="18" t="s">
        <v>62</v>
      </c>
      <c r="B46" s="99" t="str">
        <f>"&lt;- Insert "&amp;A46&amp;" Name/Type"</f>
        <v>&lt;- Insert Racing Jerseys Name/Type</v>
      </c>
      <c r="C46" s="30"/>
      <c r="D46" s="30"/>
      <c r="E46" s="30"/>
      <c r="F46" s="31"/>
    </row>
    <row r="47" spans="1:6" ht="30" customHeight="1" x14ac:dyDescent="0.25">
      <c r="A47" s="32" t="s">
        <v>22</v>
      </c>
      <c r="B47" s="90" t="s">
        <v>15</v>
      </c>
      <c r="C47" s="12" t="s">
        <v>7</v>
      </c>
      <c r="D47" s="12">
        <v>2017</v>
      </c>
      <c r="E47" s="12">
        <v>2018</v>
      </c>
      <c r="F47" s="46" t="s">
        <v>18</v>
      </c>
    </row>
    <row r="48" spans="1:6" ht="12" customHeight="1" x14ac:dyDescent="0.25">
      <c r="A48" s="33"/>
      <c r="B48" s="91"/>
      <c r="C48" s="22"/>
      <c r="D48" s="22"/>
      <c r="E48" s="22"/>
      <c r="F48" s="34"/>
    </row>
    <row r="49" spans="1:6" ht="30" customHeight="1" x14ac:dyDescent="0.25">
      <c r="A49" s="35" t="s">
        <v>0</v>
      </c>
      <c r="B49" s="92"/>
      <c r="C49" s="23"/>
      <c r="D49" s="23"/>
      <c r="E49" s="23"/>
      <c r="F49" s="36"/>
    </row>
    <row r="50" spans="1:6" ht="30" customHeight="1" x14ac:dyDescent="0.25">
      <c r="A50" s="37" t="s">
        <v>24</v>
      </c>
      <c r="B50" s="93" t="s">
        <v>8</v>
      </c>
      <c r="C50" s="27">
        <v>100</v>
      </c>
      <c r="D50" s="27">
        <v>110</v>
      </c>
      <c r="E50" s="27">
        <v>120</v>
      </c>
      <c r="F50" s="47" t="s">
        <v>63</v>
      </c>
    </row>
    <row r="51" spans="1:6" ht="30" customHeight="1" x14ac:dyDescent="0.25">
      <c r="A51" s="38" t="s">
        <v>9</v>
      </c>
      <c r="B51" s="94" t="s">
        <v>10</v>
      </c>
      <c r="C51" s="25">
        <v>50</v>
      </c>
      <c r="D51" s="25">
        <v>50</v>
      </c>
      <c r="E51" s="25">
        <v>50</v>
      </c>
      <c r="F51" s="48" t="s">
        <v>77</v>
      </c>
    </row>
    <row r="52" spans="1:6" s="11" customFormat="1" ht="30" customHeight="1" x14ac:dyDescent="0.25">
      <c r="A52" s="39" t="s">
        <v>11</v>
      </c>
      <c r="B52" s="95" t="s">
        <v>23</v>
      </c>
      <c r="C52" s="24">
        <f>C50*C51</f>
        <v>5000</v>
      </c>
      <c r="D52" s="24">
        <f t="shared" ref="D52:E52" si="6">D50*D51</f>
        <v>5500</v>
      </c>
      <c r="E52" s="24">
        <f t="shared" si="6"/>
        <v>6000</v>
      </c>
      <c r="F52" s="49"/>
    </row>
    <row r="53" spans="1:6" ht="12" customHeight="1" x14ac:dyDescent="0.25">
      <c r="A53" s="33"/>
      <c r="B53" s="91"/>
      <c r="C53" s="22"/>
      <c r="D53" s="22"/>
      <c r="E53" s="22"/>
      <c r="F53" s="34"/>
    </row>
    <row r="54" spans="1:6" s="11" customFormat="1" ht="30" customHeight="1" x14ac:dyDescent="0.25">
      <c r="A54" s="40" t="s">
        <v>16</v>
      </c>
      <c r="B54" s="133" t="s">
        <v>17</v>
      </c>
      <c r="C54" s="134"/>
      <c r="D54" s="134"/>
      <c r="E54" s="134"/>
      <c r="F54" s="101"/>
    </row>
    <row r="55" spans="1:6" ht="30" customHeight="1" x14ac:dyDescent="0.25">
      <c r="A55" s="41" t="s">
        <v>65</v>
      </c>
      <c r="B55" s="93" t="s">
        <v>20</v>
      </c>
      <c r="C55" s="25">
        <v>19.5</v>
      </c>
      <c r="D55" s="25">
        <v>19.5</v>
      </c>
      <c r="E55" s="25">
        <v>19.5</v>
      </c>
      <c r="F55" s="48" t="s">
        <v>129</v>
      </c>
    </row>
    <row r="56" spans="1:6" ht="30" customHeight="1" x14ac:dyDescent="0.25">
      <c r="A56" s="41" t="s">
        <v>66</v>
      </c>
      <c r="B56" s="93" t="s">
        <v>20</v>
      </c>
      <c r="C56" s="25">
        <v>0.5</v>
      </c>
      <c r="D56" s="25">
        <v>0.5</v>
      </c>
      <c r="E56" s="25">
        <v>0.5</v>
      </c>
      <c r="F56" s="48" t="s">
        <v>67</v>
      </c>
    </row>
    <row r="57" spans="1:6" ht="30" customHeight="1" x14ac:dyDescent="0.25">
      <c r="A57" s="41"/>
      <c r="B57" s="93" t="s">
        <v>20</v>
      </c>
      <c r="C57" s="25"/>
      <c r="D57" s="25"/>
      <c r="E57" s="25"/>
      <c r="F57" s="48"/>
    </row>
    <row r="58" spans="1:6" ht="30" customHeight="1" x14ac:dyDescent="0.25">
      <c r="A58" s="41"/>
      <c r="B58" s="93" t="s">
        <v>20</v>
      </c>
      <c r="C58" s="25"/>
      <c r="D58" s="25"/>
      <c r="E58" s="25"/>
      <c r="F58" s="48"/>
    </row>
    <row r="59" spans="1:6" ht="30" customHeight="1" x14ac:dyDescent="0.25">
      <c r="A59" s="41"/>
      <c r="B59" s="93" t="s">
        <v>20</v>
      </c>
      <c r="C59" s="25"/>
      <c r="D59" s="25"/>
      <c r="E59" s="25"/>
      <c r="F59" s="48"/>
    </row>
    <row r="60" spans="1:6" s="11" customFormat="1" ht="30" customHeight="1" x14ac:dyDescent="0.25">
      <c r="A60" s="42" t="s">
        <v>26</v>
      </c>
      <c r="B60" s="96" t="s">
        <v>12</v>
      </c>
      <c r="C60" s="26">
        <f>SUM(C55:C59)</f>
        <v>20</v>
      </c>
      <c r="D60" s="26">
        <f t="shared" ref="D60:E60" si="7">SUM(D55:D59)</f>
        <v>20</v>
      </c>
      <c r="E60" s="26">
        <f t="shared" si="7"/>
        <v>20</v>
      </c>
      <c r="F60" s="49"/>
    </row>
    <row r="61" spans="1:6" s="11" customFormat="1" ht="30" customHeight="1" x14ac:dyDescent="0.25">
      <c r="A61" s="42" t="s">
        <v>25</v>
      </c>
      <c r="B61" s="96" t="s">
        <v>14</v>
      </c>
      <c r="C61" s="24">
        <f>C60*C50</f>
        <v>2000</v>
      </c>
      <c r="D61" s="24">
        <f>D60*D50</f>
        <v>2200</v>
      </c>
      <c r="E61" s="24">
        <f>E60*E50</f>
        <v>2400</v>
      </c>
      <c r="F61" s="49"/>
    </row>
    <row r="62" spans="1:6" ht="12" customHeight="1" x14ac:dyDescent="0.25">
      <c r="A62" s="33"/>
      <c r="B62" s="91"/>
      <c r="C62" s="22"/>
      <c r="D62" s="22"/>
      <c r="E62" s="22"/>
      <c r="F62" s="34"/>
    </row>
    <row r="63" spans="1:6" ht="30" customHeight="1" x14ac:dyDescent="0.25">
      <c r="A63" s="35" t="s">
        <v>1</v>
      </c>
      <c r="B63" s="92"/>
      <c r="C63" s="23"/>
      <c r="D63" s="23"/>
      <c r="E63" s="23"/>
      <c r="F63" s="36"/>
    </row>
    <row r="64" spans="1:6" s="11" customFormat="1" ht="30" customHeight="1" thickBot="1" x14ac:dyDescent="0.3">
      <c r="A64" s="43" t="str">
        <f>"Gross Profit ($) - "&amp;A46</f>
        <v>Gross Profit ($) - Racing Jerseys</v>
      </c>
      <c r="B64" s="97" t="s">
        <v>19</v>
      </c>
      <c r="C64" s="44">
        <f>C52-C61</f>
        <v>3000</v>
      </c>
      <c r="D64" s="44">
        <f t="shared" ref="D64:E64" si="8">D52-D61</f>
        <v>3300</v>
      </c>
      <c r="E64" s="44">
        <f t="shared" si="8"/>
        <v>3600</v>
      </c>
      <c r="F64" s="45"/>
    </row>
    <row r="65" spans="1:6" ht="43.5" customHeight="1" thickBot="1" x14ac:dyDescent="0.3">
      <c r="A65" s="60"/>
      <c r="B65" s="98"/>
      <c r="C65" s="61"/>
      <c r="D65" s="61"/>
      <c r="E65" s="61"/>
      <c r="F65" s="60"/>
    </row>
    <row r="66" spans="1:6" ht="30" customHeight="1" thickBot="1" x14ac:dyDescent="0.3">
      <c r="A66" s="18" t="s">
        <v>68</v>
      </c>
      <c r="B66" s="99" t="str">
        <f>"&lt;- Insert "&amp;A66&amp;" Name/Type"</f>
        <v>&lt;- Insert Bicycle Tune-Up Name/Type</v>
      </c>
      <c r="C66" s="30"/>
      <c r="D66" s="30"/>
      <c r="E66" s="30"/>
      <c r="F66" s="31"/>
    </row>
    <row r="67" spans="1:6" ht="30" customHeight="1" x14ac:dyDescent="0.25">
      <c r="A67" s="32" t="s">
        <v>22</v>
      </c>
      <c r="B67" s="90" t="s">
        <v>15</v>
      </c>
      <c r="C67" s="12" t="s">
        <v>7</v>
      </c>
      <c r="D67" s="12">
        <v>2017</v>
      </c>
      <c r="E67" s="12">
        <v>2018</v>
      </c>
      <c r="F67" s="46" t="s">
        <v>18</v>
      </c>
    </row>
    <row r="68" spans="1:6" ht="12" customHeight="1" x14ac:dyDescent="0.25">
      <c r="A68" s="33"/>
      <c r="B68" s="91"/>
      <c r="C68" s="22"/>
      <c r="D68" s="22"/>
      <c r="E68" s="22"/>
      <c r="F68" s="34"/>
    </row>
    <row r="69" spans="1:6" ht="30" customHeight="1" x14ac:dyDescent="0.25">
      <c r="A69" s="35" t="s">
        <v>0</v>
      </c>
      <c r="B69" s="92"/>
      <c r="C69" s="23"/>
      <c r="D69" s="23"/>
      <c r="E69" s="23"/>
      <c r="F69" s="36"/>
    </row>
    <row r="70" spans="1:6" ht="30" customHeight="1" x14ac:dyDescent="0.25">
      <c r="A70" s="37" t="s">
        <v>24</v>
      </c>
      <c r="B70" s="93" t="s">
        <v>8</v>
      </c>
      <c r="C70" s="27">
        <v>100</v>
      </c>
      <c r="D70" s="27">
        <v>120</v>
      </c>
      <c r="E70" s="27">
        <v>140</v>
      </c>
      <c r="F70" s="47" t="s">
        <v>74</v>
      </c>
    </row>
    <row r="71" spans="1:6" ht="30" customHeight="1" x14ac:dyDescent="0.25">
      <c r="A71" s="38" t="s">
        <v>9</v>
      </c>
      <c r="B71" s="94" t="s">
        <v>10</v>
      </c>
      <c r="C71" s="25">
        <v>30</v>
      </c>
      <c r="D71" s="25">
        <v>30</v>
      </c>
      <c r="E71" s="25">
        <v>30</v>
      </c>
      <c r="F71" s="48" t="s">
        <v>73</v>
      </c>
    </row>
    <row r="72" spans="1:6" s="11" customFormat="1" ht="30" customHeight="1" x14ac:dyDescent="0.25">
      <c r="A72" s="39" t="s">
        <v>11</v>
      </c>
      <c r="B72" s="95" t="s">
        <v>23</v>
      </c>
      <c r="C72" s="24">
        <f>C70*C71</f>
        <v>3000</v>
      </c>
      <c r="D72" s="24">
        <f t="shared" ref="D72:E72" si="9">D70*D71</f>
        <v>3600</v>
      </c>
      <c r="E72" s="24">
        <f t="shared" si="9"/>
        <v>4200</v>
      </c>
      <c r="F72" s="49"/>
    </row>
    <row r="73" spans="1:6" ht="12" customHeight="1" x14ac:dyDescent="0.25">
      <c r="A73" s="33"/>
      <c r="B73" s="91"/>
      <c r="C73" s="22"/>
      <c r="D73" s="22"/>
      <c r="E73" s="22"/>
      <c r="F73" s="34"/>
    </row>
    <row r="74" spans="1:6" s="11" customFormat="1" ht="30" customHeight="1" x14ac:dyDescent="0.25">
      <c r="A74" s="40" t="s">
        <v>16</v>
      </c>
      <c r="B74" s="133" t="s">
        <v>17</v>
      </c>
      <c r="C74" s="134"/>
      <c r="D74" s="134"/>
      <c r="E74" s="134"/>
      <c r="F74" s="101"/>
    </row>
    <row r="75" spans="1:6" ht="30" customHeight="1" x14ac:dyDescent="0.25">
      <c r="A75" s="41" t="s">
        <v>69</v>
      </c>
      <c r="B75" s="93" t="s">
        <v>20</v>
      </c>
      <c r="C75" s="25">
        <v>19</v>
      </c>
      <c r="D75" s="25">
        <v>14</v>
      </c>
      <c r="E75" s="25">
        <v>14</v>
      </c>
      <c r="F75" s="48" t="s">
        <v>72</v>
      </c>
    </row>
    <row r="76" spans="1:6" ht="30" customHeight="1" x14ac:dyDescent="0.25">
      <c r="A76" s="41" t="s">
        <v>71</v>
      </c>
      <c r="B76" s="93" t="s">
        <v>20</v>
      </c>
      <c r="C76" s="25">
        <v>0.5</v>
      </c>
      <c r="D76" s="25">
        <v>0.5</v>
      </c>
      <c r="E76" s="25">
        <v>0.5</v>
      </c>
      <c r="F76" s="48" t="s">
        <v>130</v>
      </c>
    </row>
    <row r="77" spans="1:6" ht="30" customHeight="1" x14ac:dyDescent="0.25">
      <c r="A77" s="41" t="s">
        <v>70</v>
      </c>
      <c r="B77" s="93" t="s">
        <v>20</v>
      </c>
      <c r="C77" s="25">
        <v>0.5</v>
      </c>
      <c r="D77" s="25">
        <v>0.5</v>
      </c>
      <c r="E77" s="25">
        <v>0.5</v>
      </c>
      <c r="F77" s="48" t="s">
        <v>131</v>
      </c>
    </row>
    <row r="78" spans="1:6" ht="30" customHeight="1" x14ac:dyDescent="0.25">
      <c r="A78" s="41"/>
      <c r="B78" s="93" t="s">
        <v>20</v>
      </c>
      <c r="C78" s="25"/>
      <c r="D78" s="25"/>
      <c r="E78" s="25"/>
      <c r="F78" s="48"/>
    </row>
    <row r="79" spans="1:6" ht="30" customHeight="1" x14ac:dyDescent="0.25">
      <c r="A79" s="41"/>
      <c r="B79" s="93" t="s">
        <v>20</v>
      </c>
      <c r="C79" s="25"/>
      <c r="D79" s="25"/>
      <c r="E79" s="25"/>
      <c r="F79" s="48"/>
    </row>
    <row r="80" spans="1:6" s="11" customFormat="1" ht="30" customHeight="1" x14ac:dyDescent="0.25">
      <c r="A80" s="42" t="s">
        <v>26</v>
      </c>
      <c r="B80" s="96" t="s">
        <v>12</v>
      </c>
      <c r="C80" s="26">
        <f>SUM(C75:C79)</f>
        <v>20</v>
      </c>
      <c r="D80" s="26">
        <f t="shared" ref="D80:E80" si="10">SUM(D75:D79)</f>
        <v>15</v>
      </c>
      <c r="E80" s="26">
        <f t="shared" si="10"/>
        <v>15</v>
      </c>
      <c r="F80" s="49"/>
    </row>
    <row r="81" spans="1:6" s="11" customFormat="1" ht="30" customHeight="1" x14ac:dyDescent="0.25">
      <c r="A81" s="42" t="s">
        <v>25</v>
      </c>
      <c r="B81" s="96" t="s">
        <v>14</v>
      </c>
      <c r="C81" s="24">
        <f>C80*C70</f>
        <v>2000</v>
      </c>
      <c r="D81" s="24">
        <f>D80*D70</f>
        <v>1800</v>
      </c>
      <c r="E81" s="24">
        <f>E80*E70</f>
        <v>2100</v>
      </c>
      <c r="F81" s="49"/>
    </row>
    <row r="82" spans="1:6" ht="12" customHeight="1" x14ac:dyDescent="0.25">
      <c r="A82" s="33"/>
      <c r="B82" s="91"/>
      <c r="C82" s="22"/>
      <c r="D82" s="22"/>
      <c r="E82" s="22"/>
      <c r="F82" s="34"/>
    </row>
    <row r="83" spans="1:6" ht="30" customHeight="1" x14ac:dyDescent="0.25">
      <c r="A83" s="35" t="s">
        <v>1</v>
      </c>
      <c r="B83" s="92"/>
      <c r="C83" s="23"/>
      <c r="D83" s="23"/>
      <c r="E83" s="23"/>
      <c r="F83" s="36"/>
    </row>
    <row r="84" spans="1:6" s="11" customFormat="1" ht="30" customHeight="1" thickBot="1" x14ac:dyDescent="0.3">
      <c r="A84" s="43" t="str">
        <f>"Gross Profit ($) - "&amp;A66</f>
        <v>Gross Profit ($) - Bicycle Tune-Up</v>
      </c>
      <c r="B84" s="97" t="s">
        <v>19</v>
      </c>
      <c r="C84" s="44">
        <f>C72-C81</f>
        <v>1000</v>
      </c>
      <c r="D84" s="44">
        <f t="shared" ref="D84:E84" si="11">D72-D81</f>
        <v>1800</v>
      </c>
      <c r="E84" s="44">
        <f t="shared" si="11"/>
        <v>2100</v>
      </c>
      <c r="F84" s="45"/>
    </row>
    <row r="85" spans="1:6" ht="30" customHeight="1" x14ac:dyDescent="0.25"/>
  </sheetData>
  <protectedRanges>
    <protectedRange sqref="A6 A15:A19 A35:A39 A55:A59 A75:A79 A46 A66 A4 A26 C15:F19 C30:F31 C35:F39 C50:F51 C55:F59 C70:F71 C10:F11 C75:F79" name="Range1"/>
  </protectedRanges>
  <mergeCells count="5">
    <mergeCell ref="A1:F1"/>
    <mergeCell ref="B14:E14"/>
    <mergeCell ref="B34:E34"/>
    <mergeCell ref="B54:E54"/>
    <mergeCell ref="B74:E74"/>
  </mergeCells>
  <pageMargins left="0.7" right="0.7" top="0.25" bottom="0.25" header="0.3" footer="0.3"/>
  <pageSetup scale="61" fitToHeight="0" orientation="landscape" r:id="rId1"/>
  <headerFooter>
    <oddHeader>&amp;C&amp;"-,Bold"
&amp;16Start:ME Financial Starter Worksheet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zoomScale="80" zoomScaleNormal="80" workbookViewId="0"/>
  </sheetViews>
  <sheetFormatPr defaultRowHeight="39.75" customHeight="1" x14ac:dyDescent="0.25"/>
  <cols>
    <col min="1" max="1" width="60" customWidth="1"/>
    <col min="2" max="2" width="51.75" style="1" customWidth="1"/>
    <col min="3" max="4" width="18.625" style="1" customWidth="1"/>
    <col min="5" max="5" width="18.625" customWidth="1"/>
    <col min="6" max="6" width="71.625" customWidth="1"/>
  </cols>
  <sheetData>
    <row r="1" spans="1:6" s="10" customFormat="1" ht="30" customHeight="1" x14ac:dyDescent="0.25">
      <c r="A1" s="54" t="s">
        <v>49</v>
      </c>
      <c r="B1" s="86"/>
      <c r="C1" s="29"/>
      <c r="D1" s="54" t="s">
        <v>21</v>
      </c>
    </row>
    <row r="2" spans="1:6" s="10" customFormat="1" ht="16.5" customHeight="1" thickBot="1" x14ac:dyDescent="0.3">
      <c r="A2" s="7"/>
      <c r="B2" s="87"/>
      <c r="C2" s="17"/>
      <c r="D2" s="17"/>
      <c r="E2" s="17"/>
    </row>
    <row r="3" spans="1:6" s="10" customFormat="1" ht="30" customHeight="1" thickBot="1" x14ac:dyDescent="0.3">
      <c r="A3" s="102" t="str">
        <f>"Estimated Expenses - "&amp;'Sales and COGS - Univ Cycle'!A4</f>
        <v>Estimated Expenses - University Cycle Works</v>
      </c>
      <c r="B3" s="103"/>
      <c r="E3" s="19"/>
      <c r="F3" s="11"/>
    </row>
    <row r="4" spans="1:6" s="10" customFormat="1" ht="16.5" customHeight="1" x14ac:dyDescent="0.25">
      <c r="A4" s="7"/>
      <c r="B4" s="87"/>
      <c r="C4" s="17"/>
      <c r="D4" s="17"/>
      <c r="E4" s="17"/>
    </row>
    <row r="5" spans="1:6" s="10" customFormat="1" ht="30" customHeight="1" x14ac:dyDescent="0.25">
      <c r="A5" s="13" t="s">
        <v>22</v>
      </c>
      <c r="B5" s="90" t="s">
        <v>15</v>
      </c>
      <c r="C5" s="12" t="s">
        <v>7</v>
      </c>
      <c r="D5" s="12">
        <v>2017</v>
      </c>
      <c r="E5" s="12">
        <v>2018</v>
      </c>
      <c r="F5" s="20" t="s">
        <v>18</v>
      </c>
    </row>
    <row r="6" spans="1:6" s="10" customFormat="1" ht="12" customHeight="1" x14ac:dyDescent="0.25">
      <c r="A6" s="33"/>
      <c r="B6" s="91"/>
      <c r="C6" s="22"/>
      <c r="D6" s="22"/>
      <c r="E6" s="22"/>
      <c r="F6" s="34"/>
    </row>
    <row r="7" spans="1:6" s="11" customFormat="1" ht="30" customHeight="1" x14ac:dyDescent="0.25">
      <c r="A7" s="40" t="s">
        <v>31</v>
      </c>
      <c r="B7" s="133" t="s">
        <v>30</v>
      </c>
      <c r="C7" s="134"/>
      <c r="D7" s="134"/>
      <c r="E7" s="134"/>
      <c r="F7" s="101"/>
    </row>
    <row r="8" spans="1:6" s="10" customFormat="1" ht="63" x14ac:dyDescent="0.25">
      <c r="A8" s="41" t="s">
        <v>85</v>
      </c>
      <c r="B8" s="93" t="s">
        <v>42</v>
      </c>
      <c r="C8" s="28">
        <v>11000</v>
      </c>
      <c r="D8" s="28">
        <v>18000</v>
      </c>
      <c r="E8" s="28">
        <v>22000</v>
      </c>
      <c r="F8" s="48" t="s">
        <v>90</v>
      </c>
    </row>
    <row r="9" spans="1:6" s="10" customFormat="1" ht="31.5" x14ac:dyDescent="0.25">
      <c r="A9" s="41" t="s">
        <v>78</v>
      </c>
      <c r="B9" s="93" t="s">
        <v>42</v>
      </c>
      <c r="C9" s="28">
        <f>12*1000</f>
        <v>12000</v>
      </c>
      <c r="D9" s="28">
        <f>12*1100</f>
        <v>13200</v>
      </c>
      <c r="E9" s="28">
        <f>12*1200</f>
        <v>14400</v>
      </c>
      <c r="F9" s="48" t="s">
        <v>79</v>
      </c>
    </row>
    <row r="10" spans="1:6" s="10" customFormat="1" ht="30" customHeight="1" x14ac:dyDescent="0.25">
      <c r="A10" s="41" t="s">
        <v>80</v>
      </c>
      <c r="B10" s="93" t="s">
        <v>42</v>
      </c>
      <c r="C10" s="28">
        <f>100*12</f>
        <v>1200</v>
      </c>
      <c r="D10" s="28">
        <f t="shared" ref="D10:E11" si="0">100*12</f>
        <v>1200</v>
      </c>
      <c r="E10" s="28">
        <f t="shared" si="0"/>
        <v>1200</v>
      </c>
      <c r="F10" s="48" t="s">
        <v>81</v>
      </c>
    </row>
    <row r="11" spans="1:6" s="10" customFormat="1" ht="30" customHeight="1" x14ac:dyDescent="0.25">
      <c r="A11" s="41" t="s">
        <v>82</v>
      </c>
      <c r="B11" s="93" t="s">
        <v>42</v>
      </c>
      <c r="C11" s="28">
        <f>100*12</f>
        <v>1200</v>
      </c>
      <c r="D11" s="28">
        <f t="shared" si="0"/>
        <v>1200</v>
      </c>
      <c r="E11" s="28">
        <f t="shared" si="0"/>
        <v>1200</v>
      </c>
      <c r="F11" s="48" t="s">
        <v>83</v>
      </c>
    </row>
    <row r="12" spans="1:6" s="10" customFormat="1" ht="31.5" x14ac:dyDescent="0.25">
      <c r="A12" s="41" t="s">
        <v>86</v>
      </c>
      <c r="B12" s="93" t="s">
        <v>42</v>
      </c>
      <c r="C12" s="28">
        <v>200</v>
      </c>
      <c r="D12" s="28">
        <v>200</v>
      </c>
      <c r="E12" s="28">
        <v>200</v>
      </c>
      <c r="F12" s="48" t="s">
        <v>88</v>
      </c>
    </row>
    <row r="13" spans="1:6" s="10" customFormat="1" ht="30" customHeight="1" x14ac:dyDescent="0.25">
      <c r="A13" s="41" t="s">
        <v>84</v>
      </c>
      <c r="B13" s="93" t="s">
        <v>42</v>
      </c>
      <c r="C13" s="28">
        <v>500</v>
      </c>
      <c r="D13" s="28">
        <v>500</v>
      </c>
      <c r="E13" s="28">
        <v>500</v>
      </c>
      <c r="F13" s="48" t="s">
        <v>87</v>
      </c>
    </row>
    <row r="14" spans="1:6" s="11" customFormat="1" ht="30" customHeight="1" x14ac:dyDescent="0.25">
      <c r="A14" s="42" t="s">
        <v>33</v>
      </c>
      <c r="B14" s="96" t="s">
        <v>32</v>
      </c>
      <c r="C14" s="24">
        <f>SUM(C8:C13)</f>
        <v>26100</v>
      </c>
      <c r="D14" s="24">
        <f t="shared" ref="D14:E14" si="1">SUM(D8:D13)</f>
        <v>34300</v>
      </c>
      <c r="E14" s="24">
        <f t="shared" si="1"/>
        <v>39500</v>
      </c>
      <c r="F14" s="49"/>
    </row>
    <row r="15" spans="1:6" s="10" customFormat="1" ht="12" customHeight="1" x14ac:dyDescent="0.25">
      <c r="A15" s="33"/>
      <c r="B15" s="91"/>
      <c r="C15" s="22"/>
      <c r="D15" s="22"/>
      <c r="E15" s="22"/>
      <c r="F15" s="34"/>
    </row>
    <row r="16" spans="1:6" s="11" customFormat="1" ht="30" customHeight="1" x14ac:dyDescent="0.25">
      <c r="A16" s="40" t="s">
        <v>47</v>
      </c>
      <c r="B16" s="133"/>
      <c r="C16" s="134"/>
      <c r="D16" s="134"/>
      <c r="E16" s="134"/>
      <c r="F16" s="101"/>
    </row>
    <row r="17" spans="1:6" s="10" customFormat="1" ht="30" customHeight="1" x14ac:dyDescent="0.25">
      <c r="A17" s="38" t="s">
        <v>52</v>
      </c>
      <c r="B17" s="109" t="s">
        <v>41</v>
      </c>
      <c r="C17" s="28">
        <v>0</v>
      </c>
      <c r="D17" s="28">
        <v>0</v>
      </c>
      <c r="E17" s="28">
        <v>0</v>
      </c>
      <c r="F17" s="48" t="s">
        <v>89</v>
      </c>
    </row>
    <row r="18" spans="1:6" s="11" customFormat="1" ht="30" customHeight="1" x14ac:dyDescent="0.25">
      <c r="A18" s="42" t="s">
        <v>50</v>
      </c>
      <c r="B18" s="96" t="s">
        <v>48</v>
      </c>
      <c r="C18" s="24">
        <f>SUM(C17:C17)</f>
        <v>0</v>
      </c>
      <c r="D18" s="24">
        <f>SUM(D17:D17)</f>
        <v>0</v>
      </c>
      <c r="E18" s="24">
        <f>SUM(E17:E17)</f>
        <v>0</v>
      </c>
      <c r="F18" s="49"/>
    </row>
    <row r="19" spans="1:6" s="4" customFormat="1" ht="39.75" customHeight="1" x14ac:dyDescent="0.25">
      <c r="A19" s="2"/>
      <c r="B19" s="3"/>
      <c r="C19" s="3"/>
      <c r="D19" s="3"/>
    </row>
    <row r="20" spans="1:6" s="4" customFormat="1" ht="39.75" customHeight="1" x14ac:dyDescent="0.25">
      <c r="A20" s="5"/>
      <c r="B20" s="3"/>
      <c r="C20" s="3"/>
      <c r="D20" s="3"/>
    </row>
    <row r="21" spans="1:6" s="4" customFormat="1" ht="39.75" customHeight="1" x14ac:dyDescent="0.25">
      <c r="B21" s="3"/>
      <c r="C21" s="3"/>
      <c r="D21" s="3"/>
    </row>
  </sheetData>
  <protectedRanges>
    <protectedRange sqref="A3 A17 C17:F17 A8:A13 C8:F13" name="Range1"/>
  </protectedRanges>
  <mergeCells count="2">
    <mergeCell ref="B7:E7"/>
    <mergeCell ref="B16:E16"/>
  </mergeCells>
  <pageMargins left="0.7" right="0.7" top="0.25" bottom="0.25" header="0.3" footer="0.3"/>
  <pageSetup scale="47" fitToHeight="0" orientation="landscape" r:id="rId1"/>
  <headerFooter>
    <oddHeader>&amp;C&amp;"-,Bold"
&amp;16Start:ME Financial Starter Worksheet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0" zoomScaleNormal="80" workbookViewId="0">
      <selection sqref="A1:F1"/>
    </sheetView>
  </sheetViews>
  <sheetFormatPr defaultColWidth="11" defaultRowHeight="15.75" x14ac:dyDescent="0.25"/>
  <cols>
    <col min="1" max="1" width="52.75" style="14" customWidth="1"/>
    <col min="2" max="4" width="18.625" style="14" customWidth="1"/>
    <col min="5" max="5" width="2.375" style="15" customWidth="1"/>
    <col min="6" max="6" width="48.125" style="14" customWidth="1"/>
    <col min="7" max="7" width="2.375" style="15" customWidth="1"/>
    <col min="8" max="8" width="11" style="105"/>
    <col min="9" max="9" width="60" style="15" customWidth="1"/>
    <col min="10" max="10" width="11" style="15"/>
    <col min="11" max="11" width="6" style="15" customWidth="1"/>
    <col min="12" max="12" width="11" style="15"/>
    <col min="13" max="13" width="6" style="15" customWidth="1"/>
    <col min="14" max="14" width="11" style="15"/>
    <col min="15" max="16384" width="11" style="14"/>
  </cols>
  <sheetData>
    <row r="1" spans="1:19" s="10" customFormat="1" ht="117" customHeight="1" x14ac:dyDescent="0.25">
      <c r="A1" s="135" t="s">
        <v>54</v>
      </c>
      <c r="B1" s="135"/>
      <c r="C1" s="135"/>
      <c r="D1" s="135"/>
      <c r="E1" s="135"/>
      <c r="F1" s="135"/>
    </row>
    <row r="2" spans="1:19" ht="23.25" x14ac:dyDescent="0.35">
      <c r="A2" s="127" t="s">
        <v>91</v>
      </c>
    </row>
    <row r="3" spans="1:19" ht="27.75" customHeight="1" x14ac:dyDescent="0.25">
      <c r="A3" s="55" t="str">
        <f>"Income Statement for "&amp;'Sales and COGS - Univ Cycle'!A4</f>
        <v>Income Statement for University Cycle Works</v>
      </c>
      <c r="B3" s="56"/>
      <c r="C3" s="56"/>
      <c r="D3" s="57"/>
      <c r="F3" s="121"/>
    </row>
    <row r="4" spans="1:19" x14ac:dyDescent="0.25">
      <c r="A4" s="58"/>
      <c r="B4" s="59" t="str">
        <f>'Sales and COGS - Univ Cycle'!C7</f>
        <v>Last Year (2016)</v>
      </c>
      <c r="C4" s="59">
        <f>'Sales and COGS - Univ Cycle'!D7</f>
        <v>2017</v>
      </c>
      <c r="D4" s="112">
        <f>'Sales and COGS - Univ Cycle'!E7</f>
        <v>2018</v>
      </c>
      <c r="E4" s="50"/>
      <c r="F4" s="122" t="s">
        <v>2</v>
      </c>
      <c r="G4" s="50"/>
      <c r="H4" s="106"/>
      <c r="I4" s="50"/>
      <c r="J4" s="50"/>
      <c r="K4" s="50"/>
      <c r="L4" s="50"/>
      <c r="M4" s="50"/>
      <c r="N4" s="50"/>
      <c r="O4" s="51"/>
      <c r="P4" s="51"/>
      <c r="Q4" s="51"/>
      <c r="R4" s="51"/>
      <c r="S4" s="51"/>
    </row>
    <row r="5" spans="1:19" s="7" customFormat="1" x14ac:dyDescent="0.25">
      <c r="A5" s="110" t="s">
        <v>4</v>
      </c>
      <c r="B5" s="111"/>
      <c r="C5" s="111"/>
      <c r="D5" s="113"/>
      <c r="E5" s="62"/>
      <c r="F5" s="123"/>
      <c r="G5" s="62"/>
      <c r="H5" s="69"/>
      <c r="I5" s="62"/>
      <c r="J5" s="62"/>
      <c r="K5" s="62"/>
      <c r="L5" s="62"/>
      <c r="M5" s="19"/>
      <c r="N5" s="62"/>
      <c r="O5" s="10"/>
    </row>
    <row r="6" spans="1:19" s="7" customFormat="1" x14ac:dyDescent="0.25">
      <c r="A6" s="78" t="str">
        <f>'Sales and COGS - Univ Cycle'!A6</f>
        <v>Mountain Bikes</v>
      </c>
      <c r="B6" s="79">
        <f>'Sales and COGS - Univ Cycle'!C12</f>
        <v>28000</v>
      </c>
      <c r="C6" s="79">
        <f>'Sales and COGS - Univ Cycle'!D12</f>
        <v>42000</v>
      </c>
      <c r="D6" s="79">
        <f>'Sales and COGS - Univ Cycle'!E12</f>
        <v>61600</v>
      </c>
      <c r="E6" s="62"/>
      <c r="F6" s="72"/>
      <c r="G6" s="62"/>
      <c r="H6" s="69" t="s">
        <v>28</v>
      </c>
      <c r="I6" s="63"/>
      <c r="J6" s="62"/>
      <c r="K6" s="62"/>
      <c r="L6" s="62"/>
      <c r="M6" s="19"/>
      <c r="N6" s="62"/>
      <c r="O6" s="10"/>
    </row>
    <row r="7" spans="1:19" s="7" customFormat="1" x14ac:dyDescent="0.25">
      <c r="A7" s="78" t="str">
        <f>'Sales and COGS - Univ Cycle'!A26</f>
        <v>Bike Locks</v>
      </c>
      <c r="B7" s="79">
        <f>'Sales and COGS - Univ Cycle'!C32</f>
        <v>3200</v>
      </c>
      <c r="C7" s="79">
        <f>'Sales and COGS - Univ Cycle'!D32</f>
        <v>4400</v>
      </c>
      <c r="D7" s="79">
        <f>'Sales and COGS - Univ Cycle'!E32</f>
        <v>6000</v>
      </c>
      <c r="E7" s="62"/>
      <c r="F7" s="72"/>
      <c r="G7" s="62"/>
      <c r="H7" s="69" t="s">
        <v>28</v>
      </c>
      <c r="I7" s="63"/>
      <c r="J7" s="62"/>
      <c r="K7" s="62"/>
      <c r="L7" s="62"/>
      <c r="M7" s="19"/>
      <c r="N7" s="62"/>
      <c r="O7" s="10"/>
    </row>
    <row r="8" spans="1:19" s="7" customFormat="1" x14ac:dyDescent="0.25">
      <c r="A8" s="78" t="str">
        <f>'Sales and COGS - Univ Cycle'!A46</f>
        <v>Racing Jerseys</v>
      </c>
      <c r="B8" s="79">
        <f>'Sales and COGS - Univ Cycle'!C52</f>
        <v>5000</v>
      </c>
      <c r="C8" s="79">
        <f>'Sales and COGS - Univ Cycle'!D52</f>
        <v>5500</v>
      </c>
      <c r="D8" s="79">
        <f>'Sales and COGS - Univ Cycle'!E52</f>
        <v>6000</v>
      </c>
      <c r="E8" s="62"/>
      <c r="F8" s="72"/>
      <c r="G8" s="62"/>
      <c r="H8" s="69" t="s">
        <v>28</v>
      </c>
      <c r="I8" s="63"/>
      <c r="J8" s="62"/>
      <c r="K8" s="62"/>
      <c r="L8" s="62"/>
      <c r="M8" s="19"/>
      <c r="N8" s="62"/>
      <c r="O8" s="10"/>
    </row>
    <row r="9" spans="1:19" s="7" customFormat="1" x14ac:dyDescent="0.25">
      <c r="A9" s="78" t="str">
        <f>'Sales and COGS - Univ Cycle'!A66</f>
        <v>Bicycle Tune-Up</v>
      </c>
      <c r="B9" s="79">
        <f>'Sales and COGS - Univ Cycle'!C72</f>
        <v>3000</v>
      </c>
      <c r="C9" s="79">
        <f>'Sales and COGS - Univ Cycle'!D72</f>
        <v>3600</v>
      </c>
      <c r="D9" s="79">
        <f>'Sales and COGS - Univ Cycle'!E72</f>
        <v>4200</v>
      </c>
      <c r="E9" s="62"/>
      <c r="F9" s="72"/>
      <c r="G9" s="62"/>
      <c r="H9" s="69" t="s">
        <v>28</v>
      </c>
      <c r="I9" s="63"/>
      <c r="J9" s="62"/>
      <c r="K9" s="62"/>
      <c r="L9" s="62"/>
      <c r="M9" s="19"/>
      <c r="N9" s="62"/>
      <c r="O9" s="10"/>
    </row>
    <row r="10" spans="1:19" s="7" customFormat="1" x14ac:dyDescent="0.25">
      <c r="A10" s="21" t="s">
        <v>44</v>
      </c>
      <c r="B10" s="80">
        <f>SUM(B6:B9)</f>
        <v>39200</v>
      </c>
      <c r="C10" s="80">
        <f>SUM(C6:C9)</f>
        <v>55500</v>
      </c>
      <c r="D10" s="80">
        <f>SUM(D6:D9)</f>
        <v>77800</v>
      </c>
      <c r="E10" s="64"/>
      <c r="F10" s="73"/>
      <c r="G10" s="64"/>
      <c r="H10" s="107"/>
      <c r="I10" s="62"/>
      <c r="J10" s="64"/>
      <c r="K10" s="64"/>
      <c r="L10" s="64"/>
      <c r="M10" s="64"/>
      <c r="N10" s="64"/>
      <c r="O10" s="10"/>
    </row>
    <row r="11" spans="1:19" s="7" customFormat="1" x14ac:dyDescent="0.25">
      <c r="A11" s="65"/>
      <c r="B11" s="66"/>
      <c r="C11" s="66"/>
      <c r="D11" s="114"/>
      <c r="E11" s="64"/>
      <c r="F11" s="72"/>
      <c r="G11" s="64"/>
      <c r="H11" s="107"/>
      <c r="I11" s="62"/>
      <c r="J11" s="64"/>
      <c r="K11" s="64"/>
      <c r="L11" s="64"/>
      <c r="M11" s="64"/>
      <c r="N11" s="64"/>
      <c r="O11" s="10"/>
    </row>
    <row r="12" spans="1:19" s="7" customFormat="1" x14ac:dyDescent="0.25">
      <c r="A12" s="21" t="s">
        <v>13</v>
      </c>
      <c r="B12" s="80">
        <f>'Sales and COGS - Univ Cycle'!C21</f>
        <v>7000</v>
      </c>
      <c r="C12" s="80">
        <f>'Sales and COGS - Univ Cycle'!D21</f>
        <v>12000</v>
      </c>
      <c r="D12" s="80">
        <f>'Sales and COGS - Univ Cycle'!E21</f>
        <v>16800</v>
      </c>
      <c r="E12" s="64"/>
      <c r="F12" s="73"/>
      <c r="G12" s="64"/>
      <c r="H12" s="69" t="s">
        <v>28</v>
      </c>
      <c r="I12" s="62"/>
      <c r="J12" s="64"/>
      <c r="K12" s="64"/>
      <c r="L12" s="64"/>
      <c r="M12" s="64"/>
      <c r="N12" s="64"/>
      <c r="O12" s="10"/>
    </row>
    <row r="13" spans="1:19" s="7" customFormat="1" x14ac:dyDescent="0.25">
      <c r="A13" s="65"/>
      <c r="B13" s="67"/>
      <c r="C13" s="67"/>
      <c r="D13" s="115"/>
      <c r="E13" s="64"/>
      <c r="F13" s="124"/>
      <c r="G13" s="64"/>
      <c r="H13" s="107"/>
      <c r="I13" s="62"/>
      <c r="J13" s="64"/>
      <c r="K13" s="64"/>
      <c r="L13" s="64"/>
      <c r="M13" s="64"/>
      <c r="N13" s="64"/>
      <c r="O13" s="10"/>
    </row>
    <row r="14" spans="1:19" s="7" customFormat="1" x14ac:dyDescent="0.25">
      <c r="A14" s="6" t="s">
        <v>3</v>
      </c>
      <c r="B14" s="84">
        <f>B10-B12</f>
        <v>32200</v>
      </c>
      <c r="C14" s="84">
        <f>C10-C12</f>
        <v>43500</v>
      </c>
      <c r="D14" s="84">
        <f>D10-D12</f>
        <v>61000</v>
      </c>
      <c r="E14" s="64"/>
      <c r="F14" s="81"/>
      <c r="G14" s="64"/>
      <c r="H14" s="107"/>
      <c r="I14" s="62"/>
      <c r="J14" s="64"/>
      <c r="K14" s="64"/>
      <c r="L14" s="64"/>
      <c r="M14" s="64"/>
      <c r="N14" s="64"/>
      <c r="O14" s="10"/>
    </row>
    <row r="15" spans="1:19" s="8" customFormat="1" x14ac:dyDescent="0.25">
      <c r="A15" s="85" t="s">
        <v>5</v>
      </c>
      <c r="B15" s="82">
        <f>IFERROR(B14/B10,"N/A")</f>
        <v>0.8214285714285714</v>
      </c>
      <c r="C15" s="82">
        <f>IFERROR(C14/C10,"N/A")</f>
        <v>0.78378378378378377</v>
      </c>
      <c r="D15" s="82">
        <f>IFERROR(D14/D10,"N/A")</f>
        <v>0.78406169665809766</v>
      </c>
      <c r="E15" s="71"/>
      <c r="F15" s="83"/>
      <c r="G15" s="71"/>
      <c r="H15" s="108"/>
      <c r="I15" s="70"/>
      <c r="J15" s="71"/>
      <c r="K15" s="71"/>
      <c r="L15" s="71"/>
      <c r="M15" s="71"/>
      <c r="N15" s="71"/>
      <c r="O15" s="11"/>
    </row>
    <row r="16" spans="1:19" s="7" customFormat="1" x14ac:dyDescent="0.25">
      <c r="A16" s="116"/>
      <c r="B16" s="68"/>
      <c r="C16" s="68"/>
      <c r="D16" s="117"/>
      <c r="E16" s="64"/>
      <c r="F16" s="125"/>
      <c r="G16" s="64"/>
      <c r="H16" s="107"/>
      <c r="I16" s="62"/>
      <c r="J16" s="64"/>
      <c r="K16" s="64"/>
      <c r="L16" s="64"/>
      <c r="M16" s="64"/>
      <c r="N16" s="64"/>
      <c r="O16" s="10"/>
    </row>
    <row r="17" spans="1:15" s="7" customFormat="1" x14ac:dyDescent="0.25">
      <c r="A17" s="76" t="s">
        <v>45</v>
      </c>
      <c r="B17" s="77"/>
      <c r="C17" s="77"/>
      <c r="D17" s="118"/>
      <c r="E17" s="62"/>
      <c r="F17" s="74"/>
      <c r="G17" s="62"/>
      <c r="H17" s="69"/>
      <c r="I17" s="62"/>
      <c r="J17" s="62"/>
      <c r="K17" s="62"/>
      <c r="L17" s="62"/>
      <c r="M17" s="19"/>
      <c r="N17" s="62"/>
      <c r="O17" s="10"/>
    </row>
    <row r="18" spans="1:15" s="7" customFormat="1" x14ac:dyDescent="0.25">
      <c r="A18" s="78" t="str">
        <f>'Expenses - Univ Cycl'!A8</f>
        <v>Wages</v>
      </c>
      <c r="B18" s="79">
        <f>'Expenses - Univ Cycl'!C8</f>
        <v>11000</v>
      </c>
      <c r="C18" s="79">
        <f>'Expenses - Univ Cycl'!D8</f>
        <v>18000</v>
      </c>
      <c r="D18" s="79">
        <f>'Expenses - Univ Cycl'!E8</f>
        <v>22000</v>
      </c>
      <c r="E18" s="62"/>
      <c r="F18" s="72"/>
      <c r="G18" s="62"/>
      <c r="H18" s="69" t="s">
        <v>43</v>
      </c>
      <c r="I18" s="63"/>
      <c r="J18" s="62"/>
      <c r="K18" s="62"/>
      <c r="L18" s="62"/>
      <c r="M18" s="19"/>
      <c r="N18" s="62"/>
      <c r="O18" s="10"/>
    </row>
    <row r="19" spans="1:15" s="7" customFormat="1" x14ac:dyDescent="0.25">
      <c r="A19" s="78" t="str">
        <f>'Expenses - Univ Cycl'!A9</f>
        <v>Rent</v>
      </c>
      <c r="B19" s="79">
        <f>'Expenses - Univ Cycl'!C9</f>
        <v>12000</v>
      </c>
      <c r="C19" s="79">
        <f>'Expenses - Univ Cycl'!D9</f>
        <v>13200</v>
      </c>
      <c r="D19" s="79">
        <f>'Expenses - Univ Cycl'!E9</f>
        <v>14400</v>
      </c>
      <c r="E19" s="62"/>
      <c r="F19" s="72"/>
      <c r="G19" s="62"/>
      <c r="H19" s="69" t="s">
        <v>43</v>
      </c>
      <c r="I19" s="63"/>
      <c r="J19" s="62"/>
      <c r="K19" s="62"/>
      <c r="L19" s="62"/>
      <c r="M19" s="19"/>
      <c r="N19" s="62"/>
      <c r="O19" s="10"/>
    </row>
    <row r="20" spans="1:15" s="7" customFormat="1" x14ac:dyDescent="0.25">
      <c r="A20" s="78" t="str">
        <f>'Expenses - Univ Cycl'!A10</f>
        <v>Utilities</v>
      </c>
      <c r="B20" s="79">
        <f>'Expenses - Univ Cycl'!C10</f>
        <v>1200</v>
      </c>
      <c r="C20" s="79">
        <f>'Expenses - Univ Cycl'!D10</f>
        <v>1200</v>
      </c>
      <c r="D20" s="79">
        <f>'Expenses - Univ Cycl'!E10</f>
        <v>1200</v>
      </c>
      <c r="E20" s="62"/>
      <c r="F20" s="72"/>
      <c r="G20" s="62"/>
      <c r="H20" s="69" t="s">
        <v>43</v>
      </c>
      <c r="I20" s="63"/>
      <c r="J20" s="62"/>
      <c r="K20" s="62"/>
      <c r="L20" s="62"/>
      <c r="M20" s="19"/>
      <c r="N20" s="62"/>
      <c r="O20" s="10"/>
    </row>
    <row r="21" spans="1:15" s="7" customFormat="1" x14ac:dyDescent="0.25">
      <c r="A21" s="78" t="str">
        <f>'Expenses - Univ Cycl'!A11</f>
        <v>Business Insurance</v>
      </c>
      <c r="B21" s="79">
        <f>'Expenses - Univ Cycl'!C11</f>
        <v>1200</v>
      </c>
      <c r="C21" s="79">
        <f>'Expenses - Univ Cycl'!D11</f>
        <v>1200</v>
      </c>
      <c r="D21" s="79">
        <f>'Expenses - Univ Cycl'!E11</f>
        <v>1200</v>
      </c>
      <c r="E21" s="62"/>
      <c r="F21" s="72"/>
      <c r="G21" s="62"/>
      <c r="H21" s="69" t="s">
        <v>43</v>
      </c>
      <c r="I21" s="63"/>
      <c r="J21" s="62"/>
      <c r="K21" s="62"/>
      <c r="L21" s="62"/>
      <c r="M21" s="19"/>
      <c r="N21" s="62"/>
      <c r="O21" s="10"/>
    </row>
    <row r="22" spans="1:15" s="7" customFormat="1" x14ac:dyDescent="0.25">
      <c r="A22" s="78" t="str">
        <f>'Expenses - Univ Cycl'!A12</f>
        <v>Marketing</v>
      </c>
      <c r="B22" s="79">
        <f>'Expenses - Univ Cycl'!C12</f>
        <v>200</v>
      </c>
      <c r="C22" s="79">
        <f>'Expenses - Univ Cycl'!D12</f>
        <v>200</v>
      </c>
      <c r="D22" s="79">
        <f>'Expenses - Univ Cycl'!E12</f>
        <v>200</v>
      </c>
      <c r="E22" s="62"/>
      <c r="F22" s="72"/>
      <c r="G22" s="62"/>
      <c r="H22" s="69" t="s">
        <v>43</v>
      </c>
      <c r="I22" s="63"/>
      <c r="J22" s="62"/>
      <c r="K22" s="62"/>
      <c r="L22" s="62"/>
      <c r="M22" s="19"/>
      <c r="N22" s="62"/>
      <c r="O22" s="10"/>
    </row>
    <row r="23" spans="1:15" s="7" customFormat="1" x14ac:dyDescent="0.25">
      <c r="A23" s="78" t="str">
        <f>'Expenses - Univ Cycl'!A13</f>
        <v>Accountant</v>
      </c>
      <c r="B23" s="79">
        <f>'Expenses - Univ Cycl'!C13</f>
        <v>500</v>
      </c>
      <c r="C23" s="79">
        <f>'Expenses - Univ Cycl'!D13</f>
        <v>500</v>
      </c>
      <c r="D23" s="79">
        <f>'Expenses - Univ Cycl'!E13</f>
        <v>500</v>
      </c>
      <c r="E23" s="62"/>
      <c r="F23" s="72"/>
      <c r="G23" s="62"/>
      <c r="H23" s="69" t="s">
        <v>43</v>
      </c>
      <c r="I23" s="63"/>
      <c r="J23" s="62"/>
      <c r="K23" s="62"/>
      <c r="L23" s="62"/>
      <c r="M23" s="19"/>
      <c r="N23" s="62"/>
      <c r="O23" s="10"/>
    </row>
    <row r="24" spans="1:15" s="7" customFormat="1" x14ac:dyDescent="0.25">
      <c r="A24" s="21" t="s">
        <v>46</v>
      </c>
      <c r="B24" s="80">
        <f>SUM(B18:B23)</f>
        <v>26100</v>
      </c>
      <c r="C24" s="80">
        <f t="shared" ref="C24:D24" si="0">SUM(C18:C23)</f>
        <v>34300</v>
      </c>
      <c r="D24" s="80">
        <f t="shared" si="0"/>
        <v>39500</v>
      </c>
      <c r="E24" s="64"/>
      <c r="F24" s="73"/>
      <c r="G24" s="64"/>
      <c r="H24" s="107"/>
      <c r="I24" s="62"/>
      <c r="J24" s="64"/>
      <c r="K24" s="64"/>
      <c r="L24" s="64"/>
      <c r="M24" s="64"/>
      <c r="N24" s="64"/>
      <c r="O24" s="10"/>
    </row>
    <row r="25" spans="1:15" s="7" customFormat="1" x14ac:dyDescent="0.25">
      <c r="A25" s="119"/>
      <c r="B25" s="19"/>
      <c r="C25" s="19"/>
      <c r="D25" s="120"/>
      <c r="E25" s="64"/>
      <c r="F25" s="126"/>
      <c r="G25" s="64"/>
      <c r="H25" s="107"/>
      <c r="J25" s="64"/>
      <c r="K25" s="64"/>
      <c r="L25" s="64"/>
      <c r="M25" s="64"/>
      <c r="N25" s="64"/>
      <c r="O25" s="10"/>
    </row>
    <row r="26" spans="1:15" s="7" customFormat="1" x14ac:dyDescent="0.25">
      <c r="A26" s="104" t="s">
        <v>6</v>
      </c>
      <c r="B26" s="80">
        <f>B14-B24</f>
        <v>6100</v>
      </c>
      <c r="C26" s="80">
        <f t="shared" ref="C26:D26" si="1">C14-C24</f>
        <v>9200</v>
      </c>
      <c r="D26" s="80">
        <f t="shared" si="1"/>
        <v>21500</v>
      </c>
      <c r="E26" s="64"/>
      <c r="F26" s="73"/>
      <c r="G26" s="64"/>
      <c r="H26" s="107"/>
      <c r="I26" s="62"/>
      <c r="J26" s="64"/>
      <c r="K26" s="64"/>
      <c r="L26" s="64"/>
      <c r="M26" s="64"/>
      <c r="N26" s="64"/>
      <c r="O26" s="10"/>
    </row>
    <row r="27" spans="1:15" s="7" customFormat="1" x14ac:dyDescent="0.25">
      <c r="A27" s="116"/>
      <c r="B27" s="68"/>
      <c r="C27" s="68"/>
      <c r="D27" s="117"/>
      <c r="E27" s="64"/>
      <c r="F27" s="125"/>
      <c r="G27" s="64"/>
      <c r="H27" s="107"/>
      <c r="I27" s="62"/>
      <c r="J27" s="64"/>
      <c r="K27" s="64"/>
      <c r="L27" s="64"/>
      <c r="M27" s="64"/>
      <c r="N27" s="64"/>
      <c r="O27" s="10"/>
    </row>
    <row r="28" spans="1:15" s="7" customFormat="1" x14ac:dyDescent="0.25">
      <c r="A28" s="76" t="s">
        <v>40</v>
      </c>
      <c r="B28" s="77"/>
      <c r="C28" s="77"/>
      <c r="D28" s="118"/>
      <c r="E28" s="62"/>
      <c r="F28" s="74"/>
      <c r="G28" s="62"/>
      <c r="H28" s="69"/>
      <c r="I28" s="62"/>
      <c r="J28" s="62"/>
      <c r="K28" s="62"/>
      <c r="L28" s="62"/>
      <c r="M28" s="19"/>
      <c r="N28" s="62"/>
      <c r="O28" s="10"/>
    </row>
    <row r="29" spans="1:15" s="7" customFormat="1" x14ac:dyDescent="0.25">
      <c r="A29" s="78" t="s">
        <v>51</v>
      </c>
      <c r="B29" s="79">
        <f>'Expenses - Univ Cycl'!C17</f>
        <v>0</v>
      </c>
      <c r="C29" s="79">
        <f>'Expenses - Univ Cycl'!D17</f>
        <v>0</v>
      </c>
      <c r="D29" s="79">
        <f>'Expenses - Univ Cycl'!E17</f>
        <v>0</v>
      </c>
      <c r="E29" s="62"/>
      <c r="F29" s="72"/>
      <c r="G29" s="62"/>
      <c r="H29" s="69" t="s">
        <v>43</v>
      </c>
      <c r="I29" s="63"/>
      <c r="J29" s="62"/>
      <c r="K29" s="62"/>
      <c r="L29" s="62"/>
      <c r="M29" s="19"/>
      <c r="N29" s="62"/>
      <c r="O29" s="10"/>
    </row>
    <row r="30" spans="1:15" s="7" customFormat="1" x14ac:dyDescent="0.25">
      <c r="A30" s="116"/>
      <c r="B30" s="68"/>
      <c r="C30" s="68"/>
      <c r="D30" s="117"/>
      <c r="E30" s="64"/>
      <c r="F30" s="125"/>
      <c r="G30" s="64"/>
      <c r="H30" s="107"/>
      <c r="I30" s="62"/>
      <c r="J30" s="64"/>
      <c r="K30" s="64"/>
      <c r="L30" s="64"/>
      <c r="M30" s="64"/>
      <c r="N30" s="64"/>
      <c r="O30" s="10"/>
    </row>
    <row r="31" spans="1:15" s="7" customFormat="1" x14ac:dyDescent="0.25">
      <c r="A31" s="104" t="s">
        <v>34</v>
      </c>
      <c r="B31" s="80">
        <f>B26-B29</f>
        <v>6100</v>
      </c>
      <c r="C31" s="80">
        <f t="shared" ref="C31:D31" si="2">C26-C29</f>
        <v>9200</v>
      </c>
      <c r="D31" s="80">
        <f t="shared" si="2"/>
        <v>21500</v>
      </c>
      <c r="E31" s="64"/>
      <c r="F31" s="73"/>
      <c r="G31" s="64"/>
      <c r="H31" s="107"/>
      <c r="I31" s="62"/>
      <c r="J31" s="64"/>
      <c r="K31" s="64"/>
      <c r="L31" s="64"/>
      <c r="M31" s="64"/>
      <c r="N31" s="64"/>
      <c r="O31" s="10"/>
    </row>
    <row r="32" spans="1:15" s="7" customFormat="1" x14ac:dyDescent="0.25">
      <c r="A32" s="78" t="s">
        <v>35</v>
      </c>
      <c r="B32" s="79">
        <f>IF(B31&gt;0,B31*0.25,0)</f>
        <v>1525</v>
      </c>
      <c r="C32" s="79">
        <f t="shared" ref="C32:D32" si="3">IF(C31&gt;0,C31*0.25,0)</f>
        <v>2300</v>
      </c>
      <c r="D32" s="79">
        <f t="shared" si="3"/>
        <v>5375</v>
      </c>
      <c r="E32" s="64"/>
      <c r="F32" s="72"/>
      <c r="G32" s="64"/>
      <c r="H32" s="107" t="s">
        <v>36</v>
      </c>
      <c r="I32" s="62"/>
      <c r="J32" s="64"/>
      <c r="K32" s="64"/>
      <c r="L32" s="64"/>
      <c r="M32" s="64"/>
      <c r="N32" s="64"/>
      <c r="O32" s="10"/>
    </row>
    <row r="33" spans="1:15" s="7" customFormat="1" x14ac:dyDescent="0.25">
      <c r="A33" s="116"/>
      <c r="B33" s="68"/>
      <c r="C33" s="68"/>
      <c r="D33" s="117"/>
      <c r="E33" s="64"/>
      <c r="F33" s="125"/>
      <c r="G33" s="64"/>
      <c r="H33" s="107"/>
      <c r="I33" s="62"/>
      <c r="J33" s="64"/>
      <c r="K33" s="64"/>
      <c r="L33" s="64"/>
      <c r="M33" s="64"/>
      <c r="N33" s="64"/>
      <c r="O33" s="10"/>
    </row>
    <row r="34" spans="1:15" s="7" customFormat="1" x14ac:dyDescent="0.25">
      <c r="A34" s="6" t="s">
        <v>53</v>
      </c>
      <c r="B34" s="84">
        <f>B31-B32</f>
        <v>4575</v>
      </c>
      <c r="C34" s="84">
        <f>C31-C32</f>
        <v>6900</v>
      </c>
      <c r="D34" s="84">
        <f>D31-D32</f>
        <v>16125</v>
      </c>
      <c r="E34" s="64"/>
      <c r="F34" s="81"/>
      <c r="G34" s="64"/>
      <c r="H34" s="107" t="s">
        <v>38</v>
      </c>
      <c r="I34" s="62"/>
      <c r="J34" s="64"/>
      <c r="K34" s="64"/>
      <c r="L34" s="64"/>
      <c r="M34" s="64"/>
      <c r="N34" s="64"/>
      <c r="O34" s="10"/>
    </row>
    <row r="35" spans="1:15" s="8" customFormat="1" x14ac:dyDescent="0.25">
      <c r="A35" s="85" t="s">
        <v>37</v>
      </c>
      <c r="B35" s="82">
        <f>IFERROR(B34/B10, "N/A")</f>
        <v>0.11670918367346939</v>
      </c>
      <c r="C35" s="82">
        <f>IFERROR(C34/C10, "N/A")</f>
        <v>0.12432432432432433</v>
      </c>
      <c r="D35" s="82">
        <f>IFERROR(D34/D10, "N/A")</f>
        <v>0.20726221079691518</v>
      </c>
      <c r="E35" s="71"/>
      <c r="F35" s="83"/>
      <c r="G35" s="71"/>
      <c r="H35" s="108"/>
      <c r="I35" s="70"/>
      <c r="J35" s="71"/>
      <c r="K35" s="71"/>
      <c r="L35" s="71"/>
      <c r="M35" s="71"/>
      <c r="N35" s="71"/>
      <c r="O35" s="11"/>
    </row>
    <row r="36" spans="1:15" x14ac:dyDescent="0.25">
      <c r="F36" s="75"/>
    </row>
  </sheetData>
  <mergeCells count="1">
    <mergeCell ref="A1:F1"/>
  </mergeCells>
  <hyperlinks>
    <hyperlink ref="I19:I24" location="'Fixed Expense'!A1" display="Automatically carried over from Fixed Expenses Worksheet"/>
    <hyperlink ref="I20" location="'Fixed Expense'!A1" display="Automatically carried over from Fixed Expenses Worksheet"/>
    <hyperlink ref="I23" location="'Fixed Expense'!A1" display="Automatically carried over from Fixed Expenses Worksheet"/>
  </hyperlinks>
  <pageMargins left="0.75" right="0.75" top="1" bottom="1" header="0.5" footer="0.5"/>
  <pageSetup scale="51" fitToHeight="0"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Sales and COGS</vt:lpstr>
      <vt:lpstr>Expenses</vt:lpstr>
      <vt:lpstr>Income Statement</vt:lpstr>
      <vt:lpstr>EXAMPLE -&gt;</vt:lpstr>
      <vt:lpstr>Sales and COGS - Univ Cycle</vt:lpstr>
      <vt:lpstr>Expenses - Univ Cycl</vt:lpstr>
      <vt:lpstr>Income Statement - Univ Cycle</vt:lpstr>
      <vt:lpstr>'Income Statement'!Print_Area</vt:lpstr>
      <vt:lpstr>'Income Statement - Univ Cycle'!Print_Area</vt:lpstr>
      <vt:lpstr>'Sales and COGS'!Print_Area</vt:lpstr>
      <vt:lpstr>'Sales and COGS - Univ Cycle'!Print_Area</vt:lpstr>
      <vt:lpstr>'Sales and COGS'!Print_Titles</vt:lpstr>
    </vt:vector>
  </TitlesOfParts>
  <Company>Emory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 Enterprise</dc:creator>
  <cp:lastModifiedBy>Igleheart, Erin M.</cp:lastModifiedBy>
  <cp:lastPrinted>2017-01-27T17:27:31Z</cp:lastPrinted>
  <dcterms:created xsi:type="dcterms:W3CDTF">2013-04-03T21:27:17Z</dcterms:created>
  <dcterms:modified xsi:type="dcterms:W3CDTF">2017-01-27T17:28:19Z</dcterms:modified>
</cp:coreProperties>
</file>